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120" yWindow="150" windowWidth="19440" windowHeight="12075"/>
  </bookViews>
  <sheets>
    <sheet name="Лист1" sheetId="1" r:id="rId1"/>
  </sheets>
  <calcPr calcId="144525"/>
</workbook>
</file>

<file path=xl/calcChain.xml><?xml version="1.0" encoding="utf-8"?>
<calcChain xmlns="http://schemas.openxmlformats.org/spreadsheetml/2006/main">
  <c r="F107" i="1" l="1"/>
  <c r="E86" i="1"/>
  <c r="D175" i="1"/>
  <c r="F178" i="1"/>
  <c r="F179" i="1"/>
  <c r="D178" i="1"/>
  <c r="E178" i="1"/>
  <c r="C178" i="1"/>
  <c r="C186" i="1"/>
  <c r="C175" i="1" s="1"/>
  <c r="F185" i="1"/>
  <c r="D184" i="1"/>
  <c r="E184" i="1"/>
  <c r="C184" i="1"/>
  <c r="D125" i="1"/>
  <c r="E125" i="1"/>
  <c r="C125" i="1"/>
  <c r="F127" i="1"/>
  <c r="D127" i="1"/>
  <c r="E127" i="1"/>
  <c r="C127" i="1"/>
  <c r="E113" i="1"/>
  <c r="E92" i="1"/>
  <c r="F74" i="1"/>
  <c r="D73" i="1"/>
  <c r="E73" i="1"/>
  <c r="C73" i="1"/>
  <c r="C35" i="1"/>
  <c r="C29" i="1"/>
  <c r="D29" i="1"/>
  <c r="E29" i="1"/>
  <c r="F184" i="1" l="1"/>
  <c r="F73" i="1"/>
  <c r="E189" i="1"/>
  <c r="E188" i="1" s="1"/>
  <c r="D188" i="1"/>
  <c r="C188" i="1"/>
  <c r="E83" i="1"/>
  <c r="E130" i="1"/>
  <c r="E129" i="1" s="1"/>
  <c r="D130" i="1"/>
  <c r="D129" i="1" s="1"/>
  <c r="C130" i="1"/>
  <c r="C129" i="1" s="1"/>
  <c r="F20" i="1" l="1"/>
  <c r="F21" i="1"/>
  <c r="F22" i="1"/>
  <c r="F23" i="1"/>
  <c r="F24" i="1"/>
  <c r="F25" i="1"/>
  <c r="F26" i="1"/>
  <c r="F30" i="1"/>
  <c r="F32" i="1"/>
  <c r="F34" i="1"/>
  <c r="F36" i="1"/>
  <c r="F40" i="1"/>
  <c r="F41" i="1"/>
  <c r="F43" i="1"/>
  <c r="F46" i="1"/>
  <c r="F49" i="1"/>
  <c r="F51" i="1"/>
  <c r="F54" i="1"/>
  <c r="F55" i="1"/>
  <c r="F58" i="1"/>
  <c r="F63" i="1"/>
  <c r="F66" i="1"/>
  <c r="F67" i="1"/>
  <c r="F69" i="1"/>
  <c r="F72" i="1"/>
  <c r="F77" i="1"/>
  <c r="F78" i="1"/>
  <c r="F80" i="1"/>
  <c r="F84" i="1"/>
  <c r="F89" i="1"/>
  <c r="F93" i="1"/>
  <c r="F94" i="1"/>
  <c r="F97" i="1"/>
  <c r="F98" i="1"/>
  <c r="F102" i="1"/>
  <c r="F104" i="1"/>
  <c r="F106" i="1"/>
  <c r="F108" i="1"/>
  <c r="F110" i="1"/>
  <c r="F114" i="1"/>
  <c r="F116" i="1"/>
  <c r="F118" i="1"/>
  <c r="F120" i="1"/>
  <c r="F123" i="1"/>
  <c r="F126" i="1"/>
  <c r="F128" i="1"/>
  <c r="F136" i="1"/>
  <c r="F138" i="1"/>
  <c r="F140" i="1"/>
  <c r="F143" i="1"/>
  <c r="F145" i="1"/>
  <c r="F147" i="1"/>
  <c r="F149" i="1"/>
  <c r="F151" i="1"/>
  <c r="F153" i="1"/>
  <c r="F155" i="1"/>
  <c r="F157" i="1"/>
  <c r="F159" i="1"/>
  <c r="F161" i="1"/>
  <c r="F163" i="1"/>
  <c r="F166" i="1"/>
  <c r="F168" i="1"/>
  <c r="F170" i="1"/>
  <c r="F172" i="1"/>
  <c r="F174" i="1"/>
  <c r="F177" i="1"/>
  <c r="F181" i="1"/>
  <c r="F183" i="1"/>
  <c r="F187" i="1"/>
  <c r="C124" i="1"/>
  <c r="D124" i="1"/>
  <c r="E124" i="1"/>
  <c r="E65" i="1"/>
  <c r="D48" i="1"/>
  <c r="E48" i="1"/>
  <c r="C48" i="1"/>
  <c r="E186" i="1"/>
  <c r="E175" i="1" s="1"/>
  <c r="E182" i="1"/>
  <c r="E180" i="1"/>
  <c r="E176" i="1"/>
  <c r="E173" i="1"/>
  <c r="E171" i="1"/>
  <c r="E169" i="1"/>
  <c r="E167" i="1"/>
  <c r="E165" i="1"/>
  <c r="E162" i="1"/>
  <c r="E160" i="1"/>
  <c r="E158" i="1"/>
  <c r="E156" i="1"/>
  <c r="E154" i="1"/>
  <c r="E152" i="1"/>
  <c r="E150" i="1"/>
  <c r="E148" i="1"/>
  <c r="E146" i="1"/>
  <c r="E144" i="1"/>
  <c r="E142" i="1"/>
  <c r="E139" i="1"/>
  <c r="E137" i="1"/>
  <c r="E135" i="1"/>
  <c r="E122" i="1"/>
  <c r="E121" i="1" s="1"/>
  <c r="E119" i="1"/>
  <c r="E117" i="1"/>
  <c r="F117" i="1" s="1"/>
  <c r="E115" i="1"/>
  <c r="E111" i="1"/>
  <c r="E109" i="1"/>
  <c r="E105" i="1"/>
  <c r="E103" i="1"/>
  <c r="E101" i="1"/>
  <c r="E96" i="1"/>
  <c r="E95" i="1" s="1"/>
  <c r="E91" i="1"/>
  <c r="E88" i="1"/>
  <c r="F88" i="1" s="1"/>
  <c r="E82" i="1"/>
  <c r="E79" i="1"/>
  <c r="E76" i="1" s="1"/>
  <c r="E75" i="1" s="1"/>
  <c r="E71" i="1"/>
  <c r="E70" i="1" s="1"/>
  <c r="E68" i="1"/>
  <c r="E62" i="1"/>
  <c r="E59" i="1"/>
  <c r="E57" i="1"/>
  <c r="E53" i="1"/>
  <c r="E52" i="1" s="1"/>
  <c r="E50" i="1"/>
  <c r="E45" i="1"/>
  <c r="E42" i="1"/>
  <c r="E39" i="1"/>
  <c r="E35" i="1"/>
  <c r="E33" i="1"/>
  <c r="E31" i="1"/>
  <c r="F29" i="1"/>
  <c r="E19" i="1"/>
  <c r="E18" i="1" s="1"/>
  <c r="D186" i="1"/>
  <c r="D182" i="1"/>
  <c r="D180" i="1"/>
  <c r="D176" i="1"/>
  <c r="D173" i="1"/>
  <c r="D171" i="1"/>
  <c r="D169" i="1"/>
  <c r="D167" i="1"/>
  <c r="D165" i="1"/>
  <c r="D162" i="1"/>
  <c r="D160" i="1"/>
  <c r="D158" i="1"/>
  <c r="D156" i="1"/>
  <c r="D154" i="1"/>
  <c r="F154" i="1" s="1"/>
  <c r="D152" i="1"/>
  <c r="D150" i="1"/>
  <c r="D148" i="1"/>
  <c r="D146" i="1"/>
  <c r="D144" i="1"/>
  <c r="D142" i="1"/>
  <c r="D139" i="1"/>
  <c r="D137" i="1"/>
  <c r="D135" i="1"/>
  <c r="D122" i="1"/>
  <c r="D121" i="1" s="1"/>
  <c r="D119" i="1"/>
  <c r="D117" i="1"/>
  <c r="D115" i="1"/>
  <c r="F115" i="1" s="1"/>
  <c r="D113" i="1"/>
  <c r="D111" i="1"/>
  <c r="D109" i="1"/>
  <c r="D105" i="1"/>
  <c r="D103" i="1"/>
  <c r="D101" i="1"/>
  <c r="D96" i="1"/>
  <c r="D95" i="1" s="1"/>
  <c r="D92" i="1"/>
  <c r="F92" i="1" s="1"/>
  <c r="D88" i="1"/>
  <c r="D86" i="1"/>
  <c r="D83" i="1"/>
  <c r="D82" i="1" s="1"/>
  <c r="D79" i="1"/>
  <c r="D76" i="1" s="1"/>
  <c r="D75" i="1" s="1"/>
  <c r="D71" i="1"/>
  <c r="D70" i="1" s="1"/>
  <c r="D68" i="1"/>
  <c r="D65" i="1"/>
  <c r="F65" i="1" s="1"/>
  <c r="D62" i="1"/>
  <c r="D59" i="1"/>
  <c r="D57" i="1"/>
  <c r="D53" i="1"/>
  <c r="D52" i="1" s="1"/>
  <c r="D50" i="1"/>
  <c r="D45" i="1"/>
  <c r="D42" i="1"/>
  <c r="D39" i="1"/>
  <c r="D35" i="1"/>
  <c r="F35" i="1" s="1"/>
  <c r="D33" i="1"/>
  <c r="D31" i="1"/>
  <c r="D19" i="1"/>
  <c r="D18" i="1" s="1"/>
  <c r="C176" i="1"/>
  <c r="C180" i="1"/>
  <c r="C182" i="1"/>
  <c r="C173" i="1"/>
  <c r="C171" i="1"/>
  <c r="C169" i="1"/>
  <c r="C165" i="1"/>
  <c r="C167" i="1"/>
  <c r="C162" i="1"/>
  <c r="C160" i="1"/>
  <c r="C158" i="1"/>
  <c r="C156" i="1"/>
  <c r="C154" i="1"/>
  <c r="C152" i="1"/>
  <c r="C150" i="1"/>
  <c r="C148" i="1"/>
  <c r="C146" i="1"/>
  <c r="C144" i="1"/>
  <c r="C142" i="1"/>
  <c r="C135" i="1"/>
  <c r="C137" i="1"/>
  <c r="C139" i="1"/>
  <c r="C101" i="1"/>
  <c r="C103" i="1"/>
  <c r="C105" i="1"/>
  <c r="C109" i="1"/>
  <c r="C111" i="1"/>
  <c r="C113" i="1"/>
  <c r="C115" i="1"/>
  <c r="C117" i="1"/>
  <c r="C119" i="1"/>
  <c r="C122" i="1"/>
  <c r="C121" i="1" s="1"/>
  <c r="C96" i="1"/>
  <c r="C95" i="1" s="1"/>
  <c r="C92" i="1"/>
  <c r="C91" i="1" s="1"/>
  <c r="F186" i="1" l="1"/>
  <c r="F182" i="1"/>
  <c r="F180" i="1"/>
  <c r="F176" i="1"/>
  <c r="F173" i="1"/>
  <c r="F171" i="1"/>
  <c r="F169" i="1"/>
  <c r="F167" i="1"/>
  <c r="F165" i="1"/>
  <c r="F160" i="1"/>
  <c r="F158" i="1"/>
  <c r="F156" i="1"/>
  <c r="F152" i="1"/>
  <c r="F150" i="1"/>
  <c r="F148" i="1"/>
  <c r="F144" i="1"/>
  <c r="F142" i="1"/>
  <c r="D134" i="1"/>
  <c r="F139" i="1"/>
  <c r="C134" i="1"/>
  <c r="F137" i="1"/>
  <c r="F119" i="1"/>
  <c r="F113" i="1"/>
  <c r="F109" i="1"/>
  <c r="F105" i="1"/>
  <c r="F103" i="1"/>
  <c r="F101" i="1"/>
  <c r="C100" i="1"/>
  <c r="C99" i="1" s="1"/>
  <c r="F95" i="1"/>
  <c r="D91" i="1"/>
  <c r="F91" i="1" s="1"/>
  <c r="D90" i="1"/>
  <c r="F68" i="1"/>
  <c r="F62" i="1"/>
  <c r="F57" i="1"/>
  <c r="F52" i="1"/>
  <c r="F48" i="1"/>
  <c r="F45" i="1"/>
  <c r="D38" i="1"/>
  <c r="F42" i="1"/>
  <c r="F39" i="1"/>
  <c r="F33" i="1"/>
  <c r="F31" i="1"/>
  <c r="F135" i="1"/>
  <c r="F162" i="1"/>
  <c r="F146" i="1"/>
  <c r="E85" i="1"/>
  <c r="E81" i="1" s="1"/>
  <c r="F75" i="1"/>
  <c r="F18" i="1"/>
  <c r="F82" i="1"/>
  <c r="F122" i="1"/>
  <c r="F71" i="1"/>
  <c r="F121" i="1"/>
  <c r="F70" i="1"/>
  <c r="F124" i="1"/>
  <c r="F125" i="1"/>
  <c r="F19" i="1"/>
  <c r="C141" i="1"/>
  <c r="D56" i="1"/>
  <c r="D64" i="1"/>
  <c r="D61" i="1" s="1"/>
  <c r="E38" i="1"/>
  <c r="F96" i="1"/>
  <c r="F76" i="1"/>
  <c r="F50" i="1"/>
  <c r="C164" i="1"/>
  <c r="D85" i="1"/>
  <c r="D81" i="1" s="1"/>
  <c r="F83" i="1"/>
  <c r="F79" i="1"/>
  <c r="F53" i="1"/>
  <c r="E164" i="1"/>
  <c r="E100" i="1"/>
  <c r="E99" i="1" s="1"/>
  <c r="E90" i="1"/>
  <c r="E64" i="1"/>
  <c r="F64" i="1" s="1"/>
  <c r="E56" i="1"/>
  <c r="D37" i="1"/>
  <c r="C90" i="1"/>
  <c r="D100" i="1"/>
  <c r="D99" i="1" s="1"/>
  <c r="E141" i="1"/>
  <c r="D28" i="1"/>
  <c r="D27" i="1" s="1"/>
  <c r="D164" i="1"/>
  <c r="E134" i="1"/>
  <c r="D141" i="1"/>
  <c r="E28" i="1"/>
  <c r="C83" i="1"/>
  <c r="C82" i="1" s="1"/>
  <c r="C86" i="1"/>
  <c r="C88" i="1"/>
  <c r="C79" i="1"/>
  <c r="C76" i="1" s="1"/>
  <c r="C75" i="1" s="1"/>
  <c r="C71" i="1"/>
  <c r="C70" i="1" s="1"/>
  <c r="C68" i="1"/>
  <c r="C65" i="1"/>
  <c r="C62" i="1"/>
  <c r="C57" i="1"/>
  <c r="C59" i="1"/>
  <c r="C53" i="1"/>
  <c r="C52" i="1" s="1"/>
  <c r="C39" i="1"/>
  <c r="C42" i="1"/>
  <c r="C45" i="1"/>
  <c r="C50" i="1"/>
  <c r="C31" i="1"/>
  <c r="C33" i="1"/>
  <c r="C19" i="1"/>
  <c r="C18" i="1" s="1"/>
  <c r="D133" i="1" l="1"/>
  <c r="D132" i="1" s="1"/>
  <c r="F164" i="1"/>
  <c r="C133" i="1"/>
  <c r="C132" i="1" s="1"/>
  <c r="E133" i="1"/>
  <c r="F90" i="1"/>
  <c r="C85" i="1"/>
  <c r="C64" i="1"/>
  <c r="F38" i="1"/>
  <c r="C28" i="1"/>
  <c r="C27" i="1" s="1"/>
  <c r="E37" i="1"/>
  <c r="F37" i="1" s="1"/>
  <c r="F81" i="1"/>
  <c r="C56" i="1"/>
  <c r="F141" i="1"/>
  <c r="C38" i="1"/>
  <c r="C37" i="1" s="1"/>
  <c r="C61" i="1"/>
  <c r="E27" i="1"/>
  <c r="F28" i="1"/>
  <c r="F134" i="1"/>
  <c r="F56" i="1"/>
  <c r="F99" i="1"/>
  <c r="F100" i="1"/>
  <c r="F85" i="1"/>
  <c r="F175" i="1"/>
  <c r="E61" i="1"/>
  <c r="F61" i="1" s="1"/>
  <c r="D17" i="1"/>
  <c r="C81" i="1"/>
  <c r="D16" i="1" l="1"/>
  <c r="F27" i="1"/>
  <c r="E17" i="1"/>
  <c r="E132" i="1"/>
  <c r="F132" i="1" s="1"/>
  <c r="F133" i="1"/>
  <c r="C17" i="1"/>
  <c r="C16" i="1" s="1"/>
  <c r="E16" i="1" l="1"/>
  <c r="F16" i="1" s="1"/>
  <c r="F17" i="1"/>
</calcChain>
</file>

<file path=xl/sharedStrings.xml><?xml version="1.0" encoding="utf-8"?>
<sst xmlns="http://schemas.openxmlformats.org/spreadsheetml/2006/main" count="374" uniqueCount="367">
  <si>
    <t>Код классификации</t>
  </si>
  <si>
    <t xml:space="preserve"> Наименование групп, подгрупп и статей классификации доходов </t>
  </si>
  <si>
    <t>Доходы бюджета - всего в том числе</t>
  </si>
  <si>
    <t>000 1 00 00 000 00 0000 000</t>
  </si>
  <si>
    <t>Налоговые и неналоговые доходы</t>
  </si>
  <si>
    <t>000 1 01 00 000 00 0000 000</t>
  </si>
  <si>
    <t>Налоги на прибыль, доходы</t>
  </si>
  <si>
    <t>000 1 01 02 000 01 0000 110</t>
  </si>
  <si>
    <t>Налог на доходы физических лиц</t>
  </si>
  <si>
    <t>000 1 01 02 010 01 0000 110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</si>
  <si>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t>
  </si>
  <si>
    <t>000 1 01 02 020 01 0000 110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</si>
  <si>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</si>
  <si>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000 1 01 02 030 01 0000 110</t>
  </si>
  <si>
    <t>Налог на доходы физических лиц с доходов, полученных физическими лицами в соответствии со статьей 228 Налогового кодекса Российской Федерации</t>
  </si>
  <si>
    <t>000 1 01 02 040 01 0000 110</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</si>
  <si>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</si>
  <si>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000 1 01 02 080 01 0000 110</t>
  </si>
  <si>
    <t>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t>
  </si>
  <si>
    <t>000 1 01 02 130 01 0000 110</t>
  </si>
  <si>
    <t>Налог на доходы физических лиц в отношении доходов от долевого участия в организации, полученных в виде дивидендов (в части суммы налога, не превышающей 650 000 рублей) (сумма платежа (перерасчеты, недоимка и задолженность по соответствующему платежу, в том числе по отмененному)</t>
  </si>
  <si>
    <t>000 1  01 02 140 01 0000 110</t>
  </si>
  <si>
    <t>Налог на доходы физических лиц в отношении доходов от долевого участия в организации, полученных в виде дивидендов (в части суммы налога, превышающей 650 000 рублей) (сумма платежа (перерасчеты, недоимка и задолженность по соответствующему платежу, в том числе по отмененному)</t>
  </si>
  <si>
    <t>000 1 03 00 000 00 0000 000</t>
  </si>
  <si>
    <t>Налоги на товары (работы, услуги), реализуемые на территории Российской Федерации</t>
  </si>
  <si>
    <t>000 1 03 02 000 01 0000 110</t>
  </si>
  <si>
    <t>Акцизы по подакцизным товарам (продукции), производимым на территории Российской Федерации</t>
  </si>
  <si>
    <t>000 1 03 02 230 01 0000 110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</si>
  <si>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</si>
  <si>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000 1 03 02 231 01 0000 110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</si>
  <si>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</si>
  <si>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000 1 03 02 240 01 0000 110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</si>
  <si>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</si>
  <si>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000 1 03 02 241 01 0000 110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</si>
  <si>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</si>
  <si>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000 1 03 02 250 01 0000 110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</si>
  <si>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</si>
  <si>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000 1 03 02 251 01 0000 110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</si>
  <si>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</si>
  <si>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000 1 03 02 260 01 0000 110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</si>
  <si>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</si>
  <si>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000 1 03 02 261 01 0000 110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</si>
  <si>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</si>
  <si>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000 1 05 00 000 00 0000 000</t>
  </si>
  <si>
    <t>НАЛОГИ НА СОВОКУПНЫЙ ДОХОД</t>
  </si>
  <si>
    <t>000 1 05 01 000 00 0000 110</t>
  </si>
  <si>
    <t>Налог, взимаемый в связи с применением упрощенной системы налогообложения</t>
  </si>
  <si>
    <t>000 1 05 01 010 01 0000 110</t>
  </si>
  <si>
    <t>Налог, взимаемый с налогоплательщиков, выбравших в качестве объекта налогообложения доходы</t>
  </si>
  <si>
    <t>000 1 05 01 011 01 0000 110</t>
  </si>
  <si>
    <t>000 1 05 01 012 01 0000 110</t>
  </si>
  <si>
    <t>Налог, взимаемый с налогоплательщиков, выбравших в качестве объекта налогообложения доходы (за налоговые периоды, истекшие до 1 января 2011 года)</t>
  </si>
  <si>
    <t>000 1 05 01 020 01 0000 110</t>
  </si>
  <si>
    <t>Налог, взимаемый с налогоплательщиков, выбравших в качестве объекта налогообложения доходы, уменьшенные на величину расходов</t>
  </si>
  <si>
    <t>000 1 05 01 021 01 0000 110</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</si>
  <si>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t>
  </si>
  <si>
    <t>000 1 05 01 022 01 0000 110</t>
  </si>
  <si>
    <t>Налог, взимаемый с налогоплательщиков, выбравших в качестве объекта налогообложения доходы, уменьшенные на величину расходов (за налоговые периоды, истекшие до 1 января 2011 года)</t>
  </si>
  <si>
    <t>000 1 05 02 000 02 0000 110</t>
  </si>
  <si>
    <t>Единый налог на вмененный доход для отдельных видов деятельности</t>
  </si>
  <si>
    <t>000 1 05 02 010 02 0000 110</t>
  </si>
  <si>
    <t>000 1 05 02 020 02 0000 110</t>
  </si>
  <si>
    <t>Единый налог на вмененный доход для отдельных видов деятельности (за налоговые периоды, истекшие до 1 января 2011 года)</t>
  </si>
  <si>
    <t>000 1 05 03 000 01 0000 110</t>
  </si>
  <si>
    <t>Единый сельскохозяйственный налог</t>
  </si>
  <si>
    <t>000 1 05 03 010 01 0000 110</t>
  </si>
  <si>
    <t>000 1 05 04 000 02 0000 110</t>
  </si>
  <si>
    <t>Налог, взимаемый в связи с применением патентной системы налогообложения</t>
  </si>
  <si>
    <t>000 1 05 04 020 02 0000 110</t>
  </si>
  <si>
    <t>Налог, взимаемый в связи с применением патентной системы налогообложения, зачисляемый в бюджеты муниципальных районов</t>
  </si>
  <si>
    <t>000 1 06 00 000 00 0000 000</t>
  </si>
  <si>
    <t>НАЛОГИ НА ИМУЩЕСТВО</t>
  </si>
  <si>
    <t>000 1 06 02 000 02 0000 110</t>
  </si>
  <si>
    <t>Налог на имущество организаций</t>
  </si>
  <si>
    <t>000 1 06 02 010 02 0000 110</t>
  </si>
  <si>
    <t>Налог на имущество организаций по имуществу, не входящему в Единую систему газоснабжения</t>
  </si>
  <si>
    <t>000 1 06 02 020 02 0000 110</t>
  </si>
  <si>
    <t>Налог на имущество организаций по имуществу, входящему в Единую систему газоснабжения</t>
  </si>
  <si>
    <t>000 1 08 00 000 00 0000 000</t>
  </si>
  <si>
    <t>ГОСУДАРСТВЕННАЯ ПОШЛИНА</t>
  </si>
  <si>
    <t>000 1 08 03 000 01 0000 110</t>
  </si>
  <si>
    <t>Государственная пошлина по делам, рассматриваемым в судах общей юрисдикции, мировыми судьями</t>
  </si>
  <si>
    <t>000 1 08 03 010 01 0000 110</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</si>
  <si>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</si>
  <si>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000 1 08 07 000 01 0000 110</t>
  </si>
  <si>
    <t xml:space="preserve">Государственная пошлина за государственную регистрацию, а также за совершение прочих юридически значимых действий </t>
  </si>
  <si>
    <t>000 1 08 07 150 01 0000 110</t>
  </si>
  <si>
    <t>Государственная пошлина за выдачу разрешения на установку рекламной конструкции</t>
  </si>
  <si>
    <t>000 1 11 00 000 00 0000 000</t>
  </si>
  <si>
    <t>ДОХОДЫ ОТ ИСПОЛЬЗОВАНИЯ ИМУЩЕСТВА, НАХОДЯЩЕГОСЯ В ГОСУДАРСТВЕННОЙ И МУНИЦИПАЛЬНОЙ СОБСТВЕННОСТИ</t>
  </si>
  <si>
    <t>000 1 11 01 000 00 0000 120</t>
  </si>
  <si>
    <t>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Российской Федерации, субъектам Российской Федерации или муниципальным образованиям</t>
  </si>
  <si>
    <t>000 1 11 01 050 05 0000 120</t>
  </si>
  <si>
    <t>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муниципальным районам</t>
  </si>
  <si>
    <t>000 1 11 05 000 00 0000 120</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</si>
  <si>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</si>
  <si>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000 1 11 05 010 00 0000 120</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</si>
  <si>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</si>
  <si>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000 1 11 05 013 05 0000 120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</si>
  <si>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t>
  </si>
  <si>
    <t>000 1 11 05 013 13 0000 120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</si>
  <si>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поселений, а также средства от продажи права на заключение договоров аренды указанных земельных участков</t>
  </si>
  <si>
    <t>000 1 11 05 070 00 0000 120</t>
  </si>
  <si>
    <t>Доходы от сдачи в аренду имущества, составляющего государственную (муниципальную) казну (за исключением земельных участков)</t>
  </si>
  <si>
    <t>000 1 11 05 075 05 0000 120</t>
  </si>
  <si>
    <t>Доходы от сдачи в аренду имущества, составляющего казну муниципальных районов (за исключением земельных участков)</t>
  </si>
  <si>
    <t>000 1 11 09 000 00 0000 120</t>
  </si>
  <si>
    <t>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</si>
  <si>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000 1 11 09 040 00 0000 120</t>
  </si>
  <si>
    <t>Прочие поступления от использования имущества, находящегося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</si>
  <si>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000 1 11 09 045 05 0000 120</t>
  </si>
  <si>
    <t>Прочие поступления от использования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</si>
  <si>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000 1 12 00 000 00 0000 000</t>
  </si>
  <si>
    <t>ПЛАТЕЖИ ПРИ ПОЛЬЗОВАНИИ ПРИРОДНЫМИ РЕСУРСАМИ</t>
  </si>
  <si>
    <t>000 1 12 01 000 01 0000 120</t>
  </si>
  <si>
    <t>Плата за негативное воздействие на окружающую среду</t>
  </si>
  <si>
    <t>000 1 12 01 010 01 0000 120</t>
  </si>
  <si>
    <t>Плата за выбросы загрязняющих веществ в атмосферный воздух стационарными объектами</t>
  </si>
  <si>
    <t>000 1 12 01 030 01 0000 120</t>
  </si>
  <si>
    <t>Плата за сбросы загрязняющих веществ в водные объекты</t>
  </si>
  <si>
    <t>000 1 12 01 040 01 0000 120</t>
  </si>
  <si>
    <t>Плата за размещение отходов производства и потребления</t>
  </si>
  <si>
    <t>000 1 12 01 041 01 0000 120</t>
  </si>
  <si>
    <t>Плата за размещение отходов производства</t>
  </si>
  <si>
    <t>000 1 13 00 000 00 0000 000</t>
  </si>
  <si>
    <t>ДОХОДЫ ОТ ОКАЗАНИЯ ПЛАТНЫХ УСЛУГ И КОМПЕНСАЦИИ ЗАТРАТ ГОСУДАРСТВА</t>
  </si>
  <si>
    <t>000 1 13 01 000 00 0000 130</t>
  </si>
  <si>
    <t>Доходы от оказания платных услуг (работ)</t>
  </si>
  <si>
    <t>000 1 13 01 990 00 0000 130</t>
  </si>
  <si>
    <t>Прочие доходы от оказания платных услуг (работ)</t>
  </si>
  <si>
    <t>000 1 13 01 995 05 0000 130</t>
  </si>
  <si>
    <t>Прочие доходы от оказания платных услуг (работ) получателями средств бюджетов муниципальных районов</t>
  </si>
  <si>
    <t>000 1 13 02 000 00 0000 130</t>
  </si>
  <si>
    <t>Доходы от компенсации затрат государства</t>
  </si>
  <si>
    <t>Прочие доходы от компенсации затрат государства</t>
  </si>
  <si>
    <t>Прочие доходы от компенсации затрат бюджетов муниципальных районов</t>
  </si>
  <si>
    <t>000 1 13 02 060 00 0000 130</t>
  </si>
  <si>
    <t>Доходы, поступающие в порядке возмещентия расходов, понесенных в связи с эксплуатацией имущества</t>
  </si>
  <si>
    <t>000 1 13 02 065 05 0000 130</t>
  </si>
  <si>
    <t>Доходы, поступающие в порядке возмещентия расходов, понесенных в связи с эксплуатацией имущества муниципальных районов</t>
  </si>
  <si>
    <t>000 1 13 02 090 00 0000 130</t>
  </si>
  <si>
    <t>000 1 13 02 095 05 0000 130</t>
  </si>
  <si>
    <t>000 1 14 00 000 00 0000 000</t>
  </si>
  <si>
    <t>ДОХОДЫ ОТ ПРОДАЖИ МАТЕРИАЛЬНЫХ И НЕМАТЕРИАЛЬНЫХ АКТИВОВ</t>
  </si>
  <si>
    <t>000 1 14 02 000 00 0000 000</t>
  </si>
  <si>
    <t>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</si>
  <si>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000 1 14 02 050 05 0000 410</t>
  </si>
  <si>
    <t>Доходы от реализации имущества, находящегося в собственности муниципальных районов (за исключением движимого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</si>
  <si>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000 1 14 02 052 05 0000 410</t>
  </si>
  <si>
    <t>Доходы от реализации имущества, находящегося в оперативном управлении учреждений, находящихся в ведении органов управления муниципальных районов (за исключением имущества муниципальных бюджетных и автономных учреждений), в части реализации основных средств по указанному имуществу</t>
  </si>
  <si>
    <t>000 1 14 02 053 05 0000 410</t>
  </si>
  <si>
    <t>Доходы от реализации иного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</si>
  <si>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000 1 14 06 000 00 0000 430</t>
  </si>
  <si>
    <t>Доходы от продажи земельных участков, находящихся в государственной и муниципальной собственности</t>
  </si>
  <si>
    <t>000 1 14 06 010 00 0000 430</t>
  </si>
  <si>
    <t>Доходы от продажи земельных участков, государственная собственность на которые не разграничена</t>
  </si>
  <si>
    <t>000 1 14 06 013 05 0000 430</t>
  </si>
  <si>
    <t>Доходы от продажи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</si>
  <si>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000 1 14 06 013 13 0000 430</t>
  </si>
  <si>
    <t>Доходы от продажи земельных участков, государственная собственность на которые не разграничена и которые расположены в границах городских поселений</t>
  </si>
  <si>
    <t>000 1 16 00 000 00 0000 000</t>
  </si>
  <si>
    <t>ШТРАФЫ, САНКЦИИ, ВОЗМЕЩЕНИЕ УЩЕРБА</t>
  </si>
  <si>
    <t>000 1 16 01 000 01 0000 140</t>
  </si>
  <si>
    <t>Административные штрафы, установленные Кодексом Российской Федерации об административных правонарушениях</t>
  </si>
  <si>
    <t>000 1 16 01 050 01 0000 140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</si>
  <si>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t>
  </si>
  <si>
    <t>000 1 16 01 053 01 0000 140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</si>
  <si>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</si>
  <si>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000 1 16 01 060 01 0000 140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</si>
  <si>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t>
  </si>
  <si>
    <t>000 1 16 01 063 01 0000 140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</si>
  <si>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</si>
  <si>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t>000 1 16 01 070 01 0000 140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</si>
  <si>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t>
  </si>
  <si>
    <t>000 1 16 01 073 01 0000 140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</si>
  <si>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</si>
  <si>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выявленные должностными лицами органов муниципального контроля</t>
  </si>
  <si>
    <t>000 1 16 01 093 01 0000 140</t>
  </si>
  <si>
    <t>Административные штрафы, установленные главой 9 Кодекса Российской Федерации об административных правонарушениях, за административные правонарушения в промышленности, строительстве и энергетике, налагаемые мировыми судьями, комиссиями по делам несовершеннолетних и защите их прав</t>
  </si>
  <si>
    <t>000 1 16 01 130 01 0000 140</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</si>
  <si>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t>
  </si>
  <si>
    <t>000 1 16 01 133 01 0000 140</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</si>
  <si>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t>
  </si>
  <si>
    <t>000 1 16 01 140 01 0000 140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</si>
  <si>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t>
  </si>
  <si>
    <t>000 1 16 01 143 01 0000 140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</si>
  <si>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t>
  </si>
  <si>
    <t>000 1 16 01 150 01 0000 140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</si>
  <si>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t>
  </si>
  <si>
    <t>000 1 16 01 153 01 0000 140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</si>
  <si>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t>
  </si>
  <si>
    <t>000 1 16 01 170 01 0000 140</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</si>
  <si>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t>
  </si>
  <si>
    <t>000 1 16 01 173 01 0000 140</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</si>
  <si>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t>
  </si>
  <si>
    <t>000 1 16 01 190 01 0000 140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</si>
  <si>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t>
  </si>
  <si>
    <t>000 1 16 01 193 01 0000 140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</si>
  <si>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t>
  </si>
  <si>
    <t>000 1 16 01 200 01 0000 140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</si>
  <si>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t>
  </si>
  <si>
    <t>000 1 16 01 203 01 0000 140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</si>
  <si>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</si>
  <si>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000 1 16 07 000 00 0000 140</t>
  </si>
  <si>
    <t>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органом управления государственным внебюджетным фондом, казенным учреждением, Центральным банком Российской Федерации, иной организацией, действующей от имени Российской Федерации</t>
  </si>
  <si>
    <t>000 1 16 07 010 00 0000 140</t>
  </si>
  <si>
    <t>Штрафы, неустойки, пени, уплаченные в случае просрочки исполнения поставщиком (подрядчиком, исполнителем) обязательств, предусмотренных государственным (муниципальным) контрактом</t>
  </si>
  <si>
    <t>000 1 16 07 010 05 0000 140</t>
  </si>
  <si>
    <t>Штрафы, неустойки, пени, уплаченные в случае просрочки исполнения поставщиком (подрядчиком, исполнителем) обязательств, предусмотренных муниципальным контрактом, заключенным муниципальным органом, казенным учреждением муниципального района</t>
  </si>
  <si>
    <t>000 1 16 10 000 00 0000 140</t>
  </si>
  <si>
    <t>Платежи в целях возмещения причиненного ущерба (убытков)</t>
  </si>
  <si>
    <t>000 1 16 10 120 00 0000 140</t>
  </si>
  <si>
    <t>Доходы от денежных взысканий (штрафов), поступающие в счет погашения задолженности, образовавшейся до 1 января 2020 года, подлежащие зачислению в бюджеты бюджетной системы Российской Федерации по нормативам, действовавшим в 2019 году</t>
  </si>
  <si>
    <t>000 1 16 10 123 01 0000 140</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</si>
  <si>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t>
  </si>
  <si>
    <t>000 2 00 00 000 00 0000 000</t>
  </si>
  <si>
    <t>БЕЗВОЗМЕЗДНЫЕ ПОСТУПЛЕНИЯ</t>
  </si>
  <si>
    <t>000 2 02 00 000 00 0000 000</t>
  </si>
  <si>
    <t>БЕЗВОЗМЕЗДНЫЕ ПОСТУПЛЕНИЯ ОТ ДРУГИХ БЮДЖЕТОВ БЮДЖЕТНОЙ СИСТЕМЫ РОССИЙСКОЙ ФЕДЕРАЦИИ</t>
  </si>
  <si>
    <t>000 2 02 10 000 00 0000 150</t>
  </si>
  <si>
    <t>Дотации бюджетам бюджетной системы Российской Федерации</t>
  </si>
  <si>
    <t>000 2 02 15 001 00 0000 150</t>
  </si>
  <si>
    <t>Дотации на выравнивание бюджетной обеспеченности</t>
  </si>
  <si>
    <t>000 2 02 15 001 05 0000 150</t>
  </si>
  <si>
    <t>Дотации бюджетам муниципальных районов на выравнивание бюджетной обеспеченности из бюджета субъекта Российской Федерации</t>
  </si>
  <si>
    <t>000 2 02 15 002 00 0000 150</t>
  </si>
  <si>
    <t>Дотации бюджетам на поддержку мер по обеспечению сбалансированности бюджетов</t>
  </si>
  <si>
    <t>000 2 02 15 002 05 0000 150</t>
  </si>
  <si>
    <t>Дотации бюджетам муниципальных районов на поддержку мер по обеспечению сбалансированности бюджетов</t>
  </si>
  <si>
    <t>000 2 02 19 999 00 0000 150</t>
  </si>
  <si>
    <t>Прочие дотации</t>
  </si>
  <si>
    <t>000 2 02 19 999 05 0000 150</t>
  </si>
  <si>
    <t>Прочие дотации бюджетам муниципальных районов</t>
  </si>
  <si>
    <t>000 2 02 20 000 00 0000 150</t>
  </si>
  <si>
    <t>Субсидии бюджетам бюджетной системы Российской Федерации (межбюджетные субсидии)</t>
  </si>
  <si>
    <t>000 2 02 20 077 00 0000 150</t>
  </si>
  <si>
    <t>Субсидии бюджетам на софинансирование капитальных вложений в объекты муниципальной собственности</t>
  </si>
  <si>
    <t>000 2 02 20 077 05 0000 150</t>
  </si>
  <si>
    <t>Субсидии бюджетам муниципальных районов на софинансирование капитальных вложений в объекты муниципальной собственности</t>
  </si>
  <si>
    <t>000 2 02 25 116 00 0000 150</t>
  </si>
  <si>
    <t>000 2 02 25 116 05 0000 150</t>
  </si>
  <si>
    <t>000 2 02 25 172 00 0000 150</t>
  </si>
  <si>
    <t>Субсидии бюджетам на оснащение (обновление материально-технической базы) оборудованием, средствами обучения и воспитания общеобразовательных организаций, в том числе осуществляющих образовательную деятельность по адаптированным основным общеобразовательным программам</t>
  </si>
  <si>
    <t>000 2 02 25 172 05 0000 150</t>
  </si>
  <si>
    <t>Субсидии бюджетам муниципальных районов на оснащение (обновление материально-технической базы) оборудованием, средствами обучения и воспитания общеобразовательных организаций, в том числе осуществляющих образовательную деятельность по адаптированным основным общеобразовательным программам</t>
  </si>
  <si>
    <t>000 2 02 25 304 00 0000 150</t>
  </si>
  <si>
    <t>Субсидии бюджетам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</si>
  <si>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000 2 02 25 304 05 0000 150</t>
  </si>
  <si>
    <t>Субсидии бюджетам муниципальных районов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</si>
  <si>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000 2 02 25 497 00 0000 150</t>
  </si>
  <si>
    <t>Субсидии бюджетам на реализацию мероприятий по обеспечению жильем молодых семей</t>
  </si>
  <si>
    <t>000 2 02 25 497 05 0000 150</t>
  </si>
  <si>
    <t>Субсидии бюджетам муниципальных районов на реализацию мероприятий по обеспечению жильем молодых семей</t>
  </si>
  <si>
    <t>000 2 02 25 555 00 0000 150</t>
  </si>
  <si>
    <t>Субсидии бюджетам на реализацию программ формирования современной городской среды</t>
  </si>
  <si>
    <t>000 2 02 25 555 05 0000 150</t>
  </si>
  <si>
    <t>Субсидии бюджетам муниципальных районов на реализацию программ формирования современной городской среды</t>
  </si>
  <si>
    <t>000 2 02 25 519 00 0000 150</t>
  </si>
  <si>
    <t>Субсидии бюджетам на поддержку отрасли культуры</t>
  </si>
  <si>
    <t>000 2 02 25 519 05 0000 150</t>
  </si>
  <si>
    <t>Субсидии бюджетам муниципальных районов на поддержку отрасли культуры</t>
  </si>
  <si>
    <t>000 2 02 29 999 00 0000 150</t>
  </si>
  <si>
    <t>Прочие субсидии</t>
  </si>
  <si>
    <t>000 2 02 29 999 05 0000 150</t>
  </si>
  <si>
    <t>Прочие субсидии бюджетам муниципальных районов</t>
  </si>
  <si>
    <t>000 2 02 30 000 00 0000 150</t>
  </si>
  <si>
    <t>Субвенции бюджетам бюджетной системы Российской Федерации</t>
  </si>
  <si>
    <t>000 2 02 30 024 00 0000 150</t>
  </si>
  <si>
    <t>Субвенции местным бюджетам на выполнение передаваемых полномочий субъектов Российской Федерации</t>
  </si>
  <si>
    <t>000 2 02 30 024 05 0000 150</t>
  </si>
  <si>
    <t>Субвенции бюджетам муниципальных районов на выполнение передаваемых полномочий субъектов Российской Федерации</t>
  </si>
  <si>
    <t>000 2 02 30 029 00 0000 150</t>
  </si>
  <si>
    <t>Субвенции бюджетам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</si>
  <si>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000 2 02 30 029 05 0000 150</t>
  </si>
  <si>
    <t>Субвенции бюджетам муниципальных районов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</si>
  <si>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000 2 02 35 118 00 0000 150</t>
  </si>
  <si>
    <t>Субвенции бюджетам на осуществление первичного воинского учета на территориях, где отсутствуют военные комиссариаты</t>
  </si>
  <si>
    <t>000 2 02 35 118 05 0000 150</t>
  </si>
  <si>
    <t>Субвенции бюджетам муниципальных районов на осуществление первичного воинского учета на территориях, где отсутствуют военные комиссариаты</t>
  </si>
  <si>
    <t>000 2 02 35 120 00 0000 150</t>
  </si>
  <si>
    <t>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</si>
  <si>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000 2 02 35 120 05 0000 150</t>
  </si>
  <si>
    <t>Субвенции бюджетам муниципальных районов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</si>
  <si>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000 2 02 35 176 00 0000 150</t>
  </si>
  <si>
    <t>000 2 02 35 176 05 0000 150</t>
  </si>
  <si>
    <t>000 2 02 40 000 00 0000 150</t>
  </si>
  <si>
    <t>Иные межбюджетные трансферты</t>
  </si>
  <si>
    <t>000 2 02 40 014 00 0000 150</t>
  </si>
  <si>
    <t>Межбюджетные трансферты,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t>
  </si>
  <si>
    <t>000 2 02 40 014 05 0000 150</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</si>
  <si>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t>
  </si>
  <si>
    <t>000 2 02 45 179 00 0000 150</t>
  </si>
  <si>
    <t>Межбюджетные трансферты,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</si>
  <si>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000 2 02 45 179 05 0000 150</t>
  </si>
  <si>
    <t>Межбюджетные трансферты, передаваемые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</si>
  <si>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000 2 02 45 303 00 0000 150</t>
  </si>
  <si>
    <t>Межбюджетные трансферты, передаваемые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</si>
  <si>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000 2 02 45 303 05 0000 150</t>
  </si>
  <si>
    <t>Межбюджетные трансферты,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</si>
  <si>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000 2 02 49 999 00 0000 150</t>
  </si>
  <si>
    <t>Прочие межбюджетные трансферты, передаваемые бюджетам</t>
  </si>
  <si>
    <t>000 2 02 49 999 05 0000 150</t>
  </si>
  <si>
    <t>Прочие межбюджетные трансферты, передаваемые бюджетам муниципальных районов</t>
  </si>
  <si>
    <t xml:space="preserve">                                                                                      Суворовский район</t>
  </si>
  <si>
    <t xml:space="preserve">                                                                                       муниципального образования</t>
  </si>
  <si>
    <t xml:space="preserve">                                                                                          к решению Собрания представителей </t>
  </si>
  <si>
    <t xml:space="preserve">                                                                                     Приложение 2</t>
  </si>
  <si>
    <t>Исполнено</t>
  </si>
  <si>
    <t>% исполнения</t>
  </si>
  <si>
    <t>Уточненная сводная бюджетная роспись</t>
  </si>
  <si>
    <t>(тыс. рублей)</t>
  </si>
  <si>
    <r>
      <t xml:space="preserve">Субсидии бюджетам на реализацию программы комплексного развития молодежной политики в регионах Российской Федерации </t>
    </r>
    <r>
      <rPr>
        <sz val="11"/>
        <rFont val="Calibri"/>
        <family val="2"/>
        <charset val="204"/>
      </rPr>
      <t>«</t>
    </r>
    <r>
      <rPr>
        <sz val="11"/>
        <rFont val="PT Astra Serif"/>
        <family val="1"/>
        <charset val="204"/>
      </rPr>
      <t>Регион для молодых</t>
    </r>
    <r>
      <rPr>
        <sz val="11"/>
        <rFont val="Calibri"/>
        <family val="2"/>
        <charset val="204"/>
      </rPr>
      <t>»</t>
    </r>
  </si>
  <si>
    <r>
      <t xml:space="preserve">Субсидии бюджетам муниципальных районов на реализацию программы комплексного развития молодежной политики в регионах Российской Федерации </t>
    </r>
    <r>
      <rPr>
        <sz val="11"/>
        <rFont val="Calibri"/>
        <family val="2"/>
        <charset val="204"/>
      </rPr>
      <t>«</t>
    </r>
    <r>
      <rPr>
        <sz val="11"/>
        <rFont val="PT Astra Serif"/>
        <family val="1"/>
        <charset val="204"/>
      </rPr>
      <t>Регион для молодых</t>
    </r>
    <r>
      <rPr>
        <sz val="11"/>
        <rFont val="Calibri"/>
        <family val="2"/>
        <charset val="204"/>
      </rPr>
      <t>»</t>
    </r>
  </si>
  <si>
    <r>
      <t xml:space="preserve">Субвенции бюджетам на осуществление полномочий по обеспечению жильем отдельных категорий граждан, установленных Федеральным законом от 24 ноября 1995 года №181-ФЗ </t>
    </r>
    <r>
      <rPr>
        <sz val="11"/>
        <color indexed="8"/>
        <rFont val="Calibri"/>
        <family val="2"/>
        <charset val="204"/>
      </rPr>
      <t>«</t>
    </r>
    <r>
      <rPr>
        <sz val="11"/>
        <color indexed="8"/>
        <rFont val="PT Astra Serif"/>
        <family val="1"/>
        <charset val="204"/>
      </rPr>
      <t>О социальной защате инвалидов в Российской Федерации</t>
    </r>
    <r>
      <rPr>
        <sz val="11"/>
        <color indexed="8"/>
        <rFont val="Calibri"/>
        <family val="2"/>
        <charset val="204"/>
      </rPr>
      <t>»</t>
    </r>
  </si>
  <si>
    <r>
      <t xml:space="preserve">Субвенции бюджетам муниципальных районов на осуществление полномочий по обеспечению жильем отдельных категорий граждан, установленных Федеральным законом от 24 ноября 1995 года №181-ФЗ </t>
    </r>
    <r>
      <rPr>
        <sz val="11"/>
        <color indexed="8"/>
        <rFont val="Calibri"/>
        <family val="2"/>
        <charset val="204"/>
      </rPr>
      <t>«</t>
    </r>
    <r>
      <rPr>
        <sz val="11"/>
        <color indexed="8"/>
        <rFont val="PT Astra Serif"/>
        <family val="1"/>
        <charset val="204"/>
      </rPr>
      <t>О социальной защате инвалидов в Российской Федерации</t>
    </r>
    <r>
      <rPr>
        <sz val="11"/>
        <color indexed="8"/>
        <rFont val="Calibri"/>
        <family val="2"/>
        <charset val="204"/>
      </rPr>
      <t>»</t>
    </r>
  </si>
  <si>
    <r>
      <t xml:space="preserve">                                                                                                 </t>
    </r>
    <r>
      <rPr>
        <sz val="12"/>
        <color rgb="FF000000"/>
        <rFont val="Calibri"/>
        <family val="2"/>
        <charset val="204"/>
      </rPr>
      <t>«</t>
    </r>
    <r>
      <rPr>
        <sz val="12"/>
        <color rgb="FF000000"/>
        <rFont val="PT Astra Serif"/>
        <family val="1"/>
        <charset val="204"/>
      </rPr>
      <t xml:space="preserve">Об исполнении бюджета муниципального образования </t>
    </r>
  </si>
  <si>
    <r>
      <t xml:space="preserve">                                                                                          от </t>
    </r>
    <r>
      <rPr>
        <sz val="12"/>
        <color rgb="FF000000"/>
        <rFont val="Calibri"/>
        <family val="2"/>
        <charset val="204"/>
      </rPr>
      <t>«____»</t>
    </r>
    <r>
      <rPr>
        <sz val="12"/>
        <color rgb="FF000000"/>
        <rFont val="PT Astra Serif"/>
        <family val="1"/>
        <charset val="204"/>
      </rPr>
      <t xml:space="preserve"> ______________№ _____</t>
    </r>
  </si>
  <si>
    <t>000 1 17 00 000 00 0000 000</t>
  </si>
  <si>
    <t>ПРОЧИЕ НЕНАЛОГОВЫЕ ДОХОДЫ</t>
  </si>
  <si>
    <t>000 1 17 01 000 00 0000 180</t>
  </si>
  <si>
    <t>Невыясненные поступления</t>
  </si>
  <si>
    <t>000 1 17 01 050 05 0000 180</t>
  </si>
  <si>
    <t>Невыясненные поступления, зачисляемые в бюджеты муниципальных районов</t>
  </si>
  <si>
    <t>000 2 19 00 000 00 0000 000</t>
  </si>
  <si>
    <t xml:space="preserve">Возврат  остатков субсидий, субвенций и иных межбюджетных трансфертов, имеющих целевое назначение, прошлых лет </t>
  </si>
  <si>
    <t>Х</t>
  </si>
  <si>
    <t>000 2 19 60 000 05 0000 150</t>
  </si>
  <si>
    <t>Возврат прочих остатков субсидий, субвенций и иных межбюджетных трансфертов, имеющих целевое назначение, прошлых лет из бюджетов муниципальных районов</t>
  </si>
  <si>
    <t>000 2 19 25 304 05 0000 150</t>
  </si>
  <si>
    <t>Возврат остатков субсидий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 из бюджетов муниципальных районов</t>
  </si>
  <si>
    <t>000 2 19 45 303 05 0000 150</t>
  </si>
  <si>
    <t>Возврат остатков иных межбюджетных трансфертов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из бюджетов муниципальных районов</t>
  </si>
  <si>
    <t>000 2 19 60 010 05 0000 150</t>
  </si>
  <si>
    <t>Возврат прочих остатков субсидий, субвенций и иных бюджетных трансфертов, имеющих целевое назначение, прошлых лет из бюджетов муниципальных районов</t>
  </si>
  <si>
    <t xml:space="preserve">                                                                                        Суворовский район за 2024 год»</t>
  </si>
  <si>
    <t>Исполнение доходов бюджета муниципального образования Суворовский район по группам, подгруппам и классификации доходов бюджетов Российской Федерации за 2024 год</t>
  </si>
  <si>
    <t>Утверждено решением Собрания представителей муниципального образования Суворовский район на 2024 год и на плановый период 2025 и 2026 годов</t>
  </si>
  <si>
    <t>000 1 11 09 800 05 0000 120</t>
  </si>
  <si>
    <t>000 1 11 09 800 00 0000 120</t>
  </si>
  <si>
    <t>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государственной или муниципальной собственности, и на землях или земельных участках, государственная собственность на которые не разграничена</t>
  </si>
  <si>
    <t>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собственности муниципальных районов, и на землях или земельных участках, государственная собственность на которые не разграничена</t>
  </si>
  <si>
    <t>000 1 16 01 083 01 0000 140</t>
  </si>
  <si>
    <t>000 1 16 11050 01 0000 140</t>
  </si>
  <si>
    <t>000 1 16 11000 01 0000 140</t>
  </si>
  <si>
    <t>Платежи, уплачиваемые в целях возмещения вреда</t>
  </si>
  <si>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t>
  </si>
  <si>
    <t>000 2 02 25 213 05 0000 150</t>
  </si>
  <si>
    <t>000 2 02 25 213 00 0000 150</t>
  </si>
  <si>
    <t>Субсидии бюджетам на обновление материально-технической базы образовательных организаций для внедрения цифровой образовательной среды и развития цифровых навыков обучающихся</t>
  </si>
  <si>
    <t>Субсидии бюджетам муниципальных районов на обновление материально-технической базы образовательных организаций для внедрения цифровой образовательной среды и развития цифровых навыков обучающихся</t>
  </si>
  <si>
    <t>000 2 02 25467 05 0000 150</t>
  </si>
  <si>
    <t>000 2 02 25467 00 0000 150</t>
  </si>
  <si>
    <t>000 2 02 25 599 00 0000 150</t>
  </si>
  <si>
    <t>000 2 02 25 599 05 0000 150</t>
  </si>
  <si>
    <t>Субсидии бюджетам на обеспечение развития и укрепления материально-технической базы домов культуры в населенных пунктах с числом жителей до 50 тысяч человек</t>
  </si>
  <si>
    <t>Субсидии бюджетам муниципальных районов на обеспечение развития и укрепления материально-технической базы домов культуры в населенных пунктах с числом жителей до 50 тысяч человек</t>
  </si>
  <si>
    <t>Субсидии бюджетам на подготовку проектов межевания земельных участков и на проведение кадастровых работ</t>
  </si>
  <si>
    <t>Субсидии бюджетам муниципальных районов на подготовку проектов межевания земельных участков и на проведение кадастровых работ</t>
  </si>
  <si>
    <t>000 2 02 45454 00 0000 150</t>
  </si>
  <si>
    <t>000 2 02 45454 05 0000 150</t>
  </si>
  <si>
    <t>Межбюджетные трансферты, передаваемые бюджетам на создание модельных муниципальных библиотек</t>
  </si>
  <si>
    <t>Межбюджетные трансферты, передаваемые бюджетам муниципальных районов на создание модельных муниципальных библиотек</t>
  </si>
  <si>
    <t>000 2 02 45 050 00 0000 150</t>
  </si>
  <si>
    <t>000 2 02 45 050 05 0000 150</t>
  </si>
  <si>
    <t>Межбюджетные трансферты, передаваемые бюджетам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 организаций и профессиональных образовательных организаций</t>
  </si>
  <si>
    <t>Межбюджетные трансферты, передаваемые бюджетам муниципальных районов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 организаций и профессиональных образовательных организаций</t>
  </si>
  <si>
    <t>__________________________</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</si>
</sst>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quot;&quot;###,##0.00"/>
    <numFmt numFmtId="165" formatCode="#,##0.00000"/>
    <numFmt numFmtId="166" formatCode="#,##0.0"/>
    <numFmt numFmtId="167" formatCode="0.0"/>
  </numFmts>
  <fonts count="21" x14ac:knownFonts="1">
    <font>
      <sz val="11"/>
      <color theme="1"/>
      <name val="Calibri"/>
      <family val="2"/>
      <charset val="204"/>
      <scheme val="minor"/>
    </font>
    <font>
      <sz val="10"/>
      <name val="Arial"/>
    </font>
    <font>
      <sz val="10"/>
      <name val="Arial"/>
      <family val="2"/>
      <charset val="204"/>
    </font>
    <font>
      <sz val="11"/>
      <color indexed="8"/>
      <name val="Calibri"/>
      <family val="2"/>
      <charset val="204"/>
    </font>
    <font>
      <b/>
      <sz val="11"/>
      <name val="PT Astra Serif"/>
      <family val="1"/>
      <charset val="204"/>
    </font>
    <font>
      <sz val="11"/>
      <color indexed="8"/>
      <name val="PT Astra Serif"/>
      <family val="1"/>
      <charset val="204"/>
    </font>
    <font>
      <sz val="11"/>
      <name val="PT Astra Serif"/>
      <family val="1"/>
      <charset val="204"/>
    </font>
    <font>
      <b/>
      <sz val="11"/>
      <color indexed="8"/>
      <name val="PT Astra Serif"/>
      <family val="1"/>
      <charset val="204"/>
    </font>
    <font>
      <b/>
      <sz val="12"/>
      <name val="PT Astra Serif"/>
      <family val="1"/>
      <charset val="204"/>
    </font>
    <font>
      <b/>
      <sz val="12"/>
      <color indexed="8"/>
      <name val="PT Astra Serif"/>
      <family val="1"/>
      <charset val="204"/>
    </font>
    <font>
      <sz val="12"/>
      <color indexed="8"/>
      <name val="PT Astra Serif"/>
      <family val="1"/>
      <charset val="204"/>
    </font>
    <font>
      <sz val="11"/>
      <color rgb="FF000000"/>
      <name val="PT Astra Serif"/>
      <family val="1"/>
      <charset val="204"/>
    </font>
    <font>
      <b/>
      <sz val="12"/>
      <color rgb="FF000000"/>
      <name val="PT Astra Serif"/>
      <family val="1"/>
      <charset val="204"/>
    </font>
    <font>
      <sz val="10"/>
      <color rgb="FF000000"/>
      <name val="PT Astra Serif"/>
      <family val="1"/>
      <charset val="204"/>
    </font>
    <font>
      <b/>
      <sz val="14"/>
      <name val="PT Astra Serif"/>
      <family val="1"/>
      <charset val="204"/>
    </font>
    <font>
      <b/>
      <sz val="11"/>
      <color theme="1"/>
      <name val="PT Astra Serif"/>
      <family val="1"/>
      <charset val="204"/>
    </font>
    <font>
      <sz val="11"/>
      <name val="Calibri"/>
      <family val="2"/>
      <charset val="204"/>
    </font>
    <font>
      <sz val="12"/>
      <color rgb="FF000000"/>
      <name val="PT Astra Serif"/>
      <family val="1"/>
      <charset val="204"/>
    </font>
    <font>
      <sz val="12"/>
      <color rgb="FF000000"/>
      <name val="Calibri"/>
      <family val="2"/>
      <charset val="204"/>
    </font>
    <font>
      <sz val="10"/>
      <color rgb="FF000000"/>
      <name val="Times New Roman"/>
      <family val="1"/>
      <charset val="204"/>
    </font>
    <font>
      <sz val="11"/>
      <color rgb="FF000000"/>
      <name val="Times New Roman"/>
      <family val="1"/>
      <charset val="204"/>
    </font>
  </fonts>
  <fills count="2">
    <fill>
      <patternFill patternType="none"/>
    </fill>
    <fill>
      <patternFill patternType="gray125"/>
    </fill>
  </fills>
  <borders count="16">
    <border>
      <left/>
      <right/>
      <top/>
      <bottom/>
      <diagonal/>
    </border>
    <border>
      <left style="thin">
        <color indexed="8"/>
      </left>
      <right style="thin">
        <color indexed="8"/>
      </right>
      <top/>
      <bottom style="thin">
        <color indexed="8"/>
      </bottom>
      <diagonal/>
    </border>
    <border>
      <left style="thin">
        <color indexed="64"/>
      </left>
      <right style="thin">
        <color indexed="64"/>
      </right>
      <top/>
      <bottom style="thin">
        <color indexed="64"/>
      </bottom>
      <diagonal/>
    </border>
    <border>
      <left/>
      <right/>
      <top/>
      <bottom style="thin">
        <color indexed="8"/>
      </bottom>
      <diagonal/>
    </border>
    <border>
      <left style="thin">
        <color indexed="8"/>
      </left>
      <right/>
      <top/>
      <bottom style="thin">
        <color indexed="8"/>
      </bottom>
      <diagonal/>
    </border>
    <border>
      <left style="thin">
        <color indexed="64"/>
      </left>
      <right style="thin">
        <color indexed="64"/>
      </right>
      <top style="thin">
        <color indexed="64"/>
      </top>
      <bottom style="thin">
        <color indexed="64"/>
      </bottom>
      <diagonal/>
    </border>
    <border>
      <left style="thin">
        <color indexed="8"/>
      </left>
      <right style="thin">
        <color indexed="8"/>
      </right>
      <top/>
      <bottom/>
      <diagonal/>
    </border>
    <border>
      <left style="thin">
        <color indexed="8"/>
      </left>
      <right/>
      <top/>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8"/>
      </left>
      <right style="thin">
        <color indexed="64"/>
      </right>
      <top style="thin">
        <color indexed="8"/>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style="thin">
        <color indexed="64"/>
      </right>
      <top style="thin">
        <color indexed="64"/>
      </top>
      <bottom/>
      <diagonal/>
    </border>
    <border>
      <left/>
      <right/>
      <top/>
      <bottom style="thin">
        <color indexed="64"/>
      </bottom>
      <diagonal/>
    </border>
    <border>
      <left/>
      <right style="thin">
        <color indexed="64"/>
      </right>
      <top style="thin">
        <color indexed="64"/>
      </top>
      <bottom style="thin">
        <color indexed="64"/>
      </bottom>
      <diagonal/>
    </border>
  </borders>
  <cellStyleXfs count="3">
    <xf numFmtId="0" fontId="0" fillId="0" borderId="0"/>
    <xf numFmtId="0" fontId="1" fillId="0" borderId="0"/>
    <xf numFmtId="0" fontId="2" fillId="0" borderId="0"/>
  </cellStyleXfs>
  <cellXfs count="61">
    <xf numFmtId="0" fontId="0" fillId="0" borderId="0" xfId="0"/>
    <xf numFmtId="164" fontId="5" fillId="0" borderId="1" xfId="1" applyNumberFormat="1" applyFont="1" applyFill="1" applyBorder="1" applyAlignment="1">
      <alignment horizontal="center" wrapText="1"/>
    </xf>
    <xf numFmtId="0" fontId="4" fillId="0" borderId="2" xfId="1" applyFont="1" applyFill="1" applyBorder="1"/>
    <xf numFmtId="164" fontId="7" fillId="0" borderId="1" xfId="1" applyNumberFormat="1" applyFont="1" applyFill="1" applyBorder="1" applyAlignment="1">
      <alignment horizontal="center" wrapText="1"/>
    </xf>
    <xf numFmtId="164" fontId="7" fillId="0" borderId="3" xfId="1" applyNumberFormat="1" applyFont="1" applyFill="1" applyBorder="1" applyAlignment="1">
      <alignment horizontal="left" wrapText="1"/>
    </xf>
    <xf numFmtId="164" fontId="5" fillId="0" borderId="4" xfId="1" applyNumberFormat="1" applyFont="1" applyFill="1" applyBorder="1" applyAlignment="1">
      <alignment horizontal="left" wrapText="1"/>
    </xf>
    <xf numFmtId="164" fontId="7" fillId="0" borderId="4" xfId="1" applyNumberFormat="1" applyFont="1" applyFill="1" applyBorder="1" applyAlignment="1">
      <alignment horizontal="left" wrapText="1"/>
    </xf>
    <xf numFmtId="164" fontId="5" fillId="0" borderId="6" xfId="1" applyNumberFormat="1" applyFont="1" applyFill="1" applyBorder="1" applyAlignment="1">
      <alignment horizontal="center" wrapText="1"/>
    </xf>
    <xf numFmtId="164" fontId="5" fillId="0" borderId="7" xfId="1" applyNumberFormat="1" applyFont="1" applyFill="1" applyBorder="1" applyAlignment="1">
      <alignment horizontal="left" wrapText="1"/>
    </xf>
    <xf numFmtId="1" fontId="8" fillId="0" borderId="5" xfId="1" applyNumberFormat="1" applyFont="1" applyBorder="1" applyAlignment="1">
      <alignment horizontal="center"/>
    </xf>
    <xf numFmtId="1" fontId="9" fillId="0" borderId="8" xfId="1" applyNumberFormat="1" applyFont="1" applyBorder="1" applyAlignment="1">
      <alignment horizontal="center" vertical="center" wrapText="1"/>
    </xf>
    <xf numFmtId="164" fontId="10" fillId="0" borderId="4" xfId="1" applyNumberFormat="1" applyFont="1" applyFill="1" applyBorder="1" applyAlignment="1">
      <alignment horizontal="left" wrapText="1"/>
    </xf>
    <xf numFmtId="164" fontId="10" fillId="0" borderId="1" xfId="1" applyNumberFormat="1" applyFont="1" applyFill="1" applyBorder="1" applyAlignment="1">
      <alignment horizontal="center" wrapText="1"/>
    </xf>
    <xf numFmtId="164" fontId="5" fillId="0" borderId="4" xfId="1" applyNumberFormat="1" applyFont="1" applyFill="1" applyBorder="1" applyAlignment="1">
      <alignment horizontal="center" wrapText="1"/>
    </xf>
    <xf numFmtId="0" fontId="6" fillId="0" borderId="5" xfId="1" applyFont="1" applyBorder="1" applyAlignment="1">
      <alignment wrapText="1"/>
    </xf>
    <xf numFmtId="0" fontId="6" fillId="0" borderId="8" xfId="1" applyFont="1" applyBorder="1" applyAlignment="1">
      <alignment wrapText="1"/>
    </xf>
    <xf numFmtId="164" fontId="5" fillId="0" borderId="5" xfId="1" applyNumberFormat="1" applyFont="1" applyFill="1" applyBorder="1" applyAlignment="1">
      <alignment horizontal="center" wrapText="1"/>
    </xf>
    <xf numFmtId="0" fontId="6" fillId="0" borderId="9" xfId="1" applyFont="1" applyBorder="1" applyAlignment="1">
      <alignment wrapText="1"/>
    </xf>
    <xf numFmtId="164" fontId="10" fillId="0" borderId="5" xfId="1" applyNumberFormat="1" applyFont="1" applyFill="1" applyBorder="1" applyAlignment="1">
      <alignment horizontal="center" wrapText="1"/>
    </xf>
    <xf numFmtId="0" fontId="11" fillId="0" borderId="10" xfId="1" applyFont="1" applyBorder="1" applyAlignment="1">
      <alignment wrapText="1"/>
    </xf>
    <xf numFmtId="165" fontId="7" fillId="0" borderId="5" xfId="1" applyNumberFormat="1" applyFont="1" applyFill="1" applyBorder="1" applyAlignment="1">
      <alignment horizontal="right" wrapText="1"/>
    </xf>
    <xf numFmtId="165" fontId="5" fillId="0" borderId="5" xfId="1" applyNumberFormat="1" applyFont="1" applyFill="1" applyBorder="1" applyAlignment="1">
      <alignment horizontal="right" wrapText="1"/>
    </xf>
    <xf numFmtId="165" fontId="6" fillId="0" borderId="5" xfId="1" applyNumberFormat="1" applyFont="1" applyFill="1" applyBorder="1" applyAlignment="1">
      <alignment horizontal="right" wrapText="1"/>
    </xf>
    <xf numFmtId="1" fontId="9" fillId="0" borderId="5" xfId="1" applyNumberFormat="1" applyFont="1" applyFill="1" applyBorder="1" applyAlignment="1">
      <alignment horizontal="center" vertical="center" wrapText="1"/>
    </xf>
    <xf numFmtId="0" fontId="13" fillId="0" borderId="0" xfId="0" applyNumberFormat="1" applyFont="1" applyBorder="1" applyAlignment="1"/>
    <xf numFmtId="0" fontId="13" fillId="0" borderId="0" xfId="0" applyFont="1" applyBorder="1" applyAlignment="1"/>
    <xf numFmtId="0" fontId="14" fillId="0" borderId="0" xfId="0" applyFont="1" applyBorder="1" applyAlignment="1">
      <alignment vertical="center" wrapText="1"/>
    </xf>
    <xf numFmtId="164" fontId="5" fillId="0" borderId="7" xfId="1" applyNumberFormat="1" applyFont="1" applyFill="1" applyBorder="1" applyAlignment="1">
      <alignment horizontal="center" wrapText="1"/>
    </xf>
    <xf numFmtId="164" fontId="5" fillId="0" borderId="5" xfId="1" applyNumberFormat="1" applyFont="1" applyFill="1" applyBorder="1" applyAlignment="1">
      <alignment horizontal="left" wrapText="1"/>
    </xf>
    <xf numFmtId="164" fontId="10" fillId="0" borderId="1" xfId="0" applyNumberFormat="1" applyFont="1" applyFill="1" applyBorder="1" applyAlignment="1">
      <alignment horizontal="center" wrapText="1"/>
    </xf>
    <xf numFmtId="164" fontId="10" fillId="0" borderId="4" xfId="0" applyNumberFormat="1" applyFont="1" applyFill="1" applyBorder="1" applyAlignment="1">
      <alignment horizontal="left" wrapText="1"/>
    </xf>
    <xf numFmtId="165" fontId="10" fillId="0" borderId="5" xfId="0" applyNumberFormat="1" applyFont="1" applyFill="1" applyBorder="1" applyAlignment="1">
      <alignment horizontal="center" wrapText="1"/>
    </xf>
    <xf numFmtId="164" fontId="10" fillId="0" borderId="6" xfId="0" applyNumberFormat="1" applyFont="1" applyFill="1" applyBorder="1" applyAlignment="1">
      <alignment horizontal="center" wrapText="1"/>
    </xf>
    <xf numFmtId="164" fontId="10" fillId="0" borderId="7" xfId="0" applyNumberFormat="1" applyFont="1" applyFill="1" applyBorder="1" applyAlignment="1">
      <alignment horizontal="left" wrapText="1"/>
    </xf>
    <xf numFmtId="165" fontId="10" fillId="0" borderId="13" xfId="0" applyNumberFormat="1" applyFont="1" applyFill="1" applyBorder="1" applyAlignment="1">
      <alignment horizontal="center" wrapText="1"/>
    </xf>
    <xf numFmtId="164" fontId="10" fillId="0" borderId="5" xfId="0" applyNumberFormat="1" applyFont="1" applyFill="1" applyBorder="1" applyAlignment="1">
      <alignment horizontal="center" wrapText="1"/>
    </xf>
    <xf numFmtId="164" fontId="10" fillId="0" borderId="15" xfId="0" applyNumberFormat="1" applyFont="1" applyFill="1" applyBorder="1" applyAlignment="1">
      <alignment horizontal="left" wrapText="1"/>
    </xf>
    <xf numFmtId="164" fontId="5" fillId="0" borderId="5" xfId="0" applyNumberFormat="1" applyFont="1" applyFill="1" applyBorder="1" applyAlignment="1">
      <alignment horizontal="center" wrapText="1"/>
    </xf>
    <xf numFmtId="0" fontId="6" fillId="0" borderId="5" xfId="0" applyFont="1" applyBorder="1" applyAlignment="1">
      <alignment horizontal="left" wrapText="1"/>
    </xf>
    <xf numFmtId="165" fontId="5" fillId="0" borderId="5" xfId="0" applyNumberFormat="1" applyFont="1" applyFill="1" applyBorder="1" applyAlignment="1">
      <alignment horizontal="center" wrapText="1"/>
    </xf>
    <xf numFmtId="166" fontId="5" fillId="0" borderId="5" xfId="0" applyNumberFormat="1" applyFont="1" applyFill="1" applyBorder="1" applyAlignment="1">
      <alignment horizontal="center" wrapText="1"/>
    </xf>
    <xf numFmtId="0" fontId="6" fillId="0" borderId="0" xfId="0" applyFont="1" applyFill="1" applyBorder="1" applyAlignment="1">
      <alignment horizontal="left" wrapText="1"/>
    </xf>
    <xf numFmtId="167" fontId="7" fillId="0" borderId="5" xfId="1" applyNumberFormat="1" applyFont="1" applyFill="1" applyBorder="1" applyAlignment="1">
      <alignment horizontal="right" wrapText="1"/>
    </xf>
    <xf numFmtId="167" fontId="5" fillId="0" borderId="5" xfId="1" applyNumberFormat="1" applyFont="1" applyFill="1" applyBorder="1" applyAlignment="1">
      <alignment horizontal="right" wrapText="1"/>
    </xf>
    <xf numFmtId="0" fontId="19" fillId="0" borderId="5" xfId="0" applyNumberFormat="1" applyFont="1" applyBorder="1" applyAlignment="1">
      <alignment horizontal="left" vertical="top" wrapText="1" indent="2"/>
    </xf>
    <xf numFmtId="0" fontId="20" fillId="0" borderId="5" xfId="0" applyNumberFormat="1" applyFont="1" applyBorder="1" applyAlignment="1">
      <alignment horizontal="left" vertical="top" wrapText="1" indent="2"/>
    </xf>
    <xf numFmtId="0" fontId="20" fillId="0" borderId="5" xfId="0" applyNumberFormat="1" applyFont="1" applyBorder="1" applyAlignment="1">
      <alignment vertical="top" wrapText="1"/>
    </xf>
    <xf numFmtId="0" fontId="19" fillId="0" borderId="5" xfId="0" applyNumberFormat="1" applyFont="1" applyBorder="1" applyAlignment="1">
      <alignment vertical="top" wrapText="1"/>
    </xf>
    <xf numFmtId="165" fontId="5" fillId="0" borderId="5" xfId="0" applyNumberFormat="1" applyFont="1" applyFill="1" applyBorder="1" applyAlignment="1">
      <alignment horizontal="right" wrapText="1"/>
    </xf>
    <xf numFmtId="167" fontId="5" fillId="0" borderId="5" xfId="0" applyNumberFormat="1" applyFont="1" applyFill="1" applyBorder="1" applyAlignment="1">
      <alignment horizontal="center" wrapText="1"/>
    </xf>
    <xf numFmtId="165" fontId="5" fillId="0" borderId="13" xfId="0" applyNumberFormat="1" applyFont="1" applyFill="1" applyBorder="1" applyAlignment="1">
      <alignment horizontal="right" wrapText="1"/>
    </xf>
    <xf numFmtId="0" fontId="12" fillId="0" borderId="13" xfId="1" applyNumberFormat="1" applyFont="1" applyBorder="1" applyAlignment="1">
      <alignment horizontal="center" vertical="center" wrapText="1"/>
    </xf>
    <xf numFmtId="0" fontId="12" fillId="0" borderId="2" xfId="1" applyNumberFormat="1" applyFont="1" applyBorder="1" applyAlignment="1">
      <alignment horizontal="center" vertical="center" wrapText="1"/>
    </xf>
    <xf numFmtId="0" fontId="14" fillId="0" borderId="0" xfId="0" applyFont="1" applyBorder="1" applyAlignment="1">
      <alignment horizontal="center" vertical="center" wrapText="1"/>
    </xf>
    <xf numFmtId="0" fontId="17" fillId="0" borderId="0" xfId="0" applyNumberFormat="1" applyFont="1" applyBorder="1" applyAlignment="1">
      <alignment horizontal="center"/>
    </xf>
    <xf numFmtId="0" fontId="15" fillId="0" borderId="14" xfId="0" applyFont="1" applyBorder="1" applyAlignment="1">
      <alignment horizontal="center"/>
    </xf>
    <xf numFmtId="49" fontId="8" fillId="0" borderId="11" xfId="1" applyNumberFormat="1" applyFont="1" applyFill="1" applyBorder="1" applyAlignment="1">
      <alignment horizontal="center" vertical="center" wrapText="1"/>
    </xf>
    <xf numFmtId="49" fontId="8" fillId="0" borderId="12" xfId="1" applyNumberFormat="1" applyFont="1" applyFill="1" applyBorder="1" applyAlignment="1">
      <alignment horizontal="center" vertical="center" wrapText="1"/>
    </xf>
    <xf numFmtId="0" fontId="8" fillId="0" borderId="11" xfId="1" applyFont="1" applyFill="1" applyBorder="1" applyAlignment="1">
      <alignment horizontal="center" vertical="center" wrapText="1"/>
    </xf>
    <xf numFmtId="0" fontId="8" fillId="0" borderId="12" xfId="1" applyFont="1" applyFill="1" applyBorder="1" applyAlignment="1">
      <alignment horizontal="center" vertical="center" wrapText="1"/>
    </xf>
    <xf numFmtId="0" fontId="17" fillId="0" borderId="0" xfId="0" applyFont="1" applyBorder="1" applyAlignment="1">
      <alignment horizontal="center"/>
    </xf>
  </cellXfs>
  <cellStyles count="3">
    <cellStyle name="Обычный" xfId="0" builtinId="0"/>
    <cellStyle name="Обычный 2" xfId="2"/>
    <cellStyle name="Обычный 3"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94"/>
  <sheetViews>
    <sheetView tabSelected="1" topLeftCell="A10" workbookViewId="0">
      <selection activeCell="C188" sqref="C188"/>
    </sheetView>
  </sheetViews>
  <sheetFormatPr defaultRowHeight="15" x14ac:dyDescent="0.25"/>
  <cols>
    <col min="1" max="1" width="36.42578125" customWidth="1"/>
    <col min="2" max="2" width="35.42578125" customWidth="1"/>
    <col min="3" max="3" width="19.7109375" customWidth="1"/>
    <col min="4" max="4" width="16.85546875" customWidth="1"/>
    <col min="5" max="5" width="17.28515625" customWidth="1"/>
    <col min="6" max="6" width="9.42578125" customWidth="1"/>
  </cols>
  <sheetData>
    <row r="1" spans="1:26" ht="15.75" x14ac:dyDescent="0.25">
      <c r="B1" s="60" t="s">
        <v>306</v>
      </c>
      <c r="C1" s="60"/>
      <c r="D1" s="60"/>
      <c r="E1" s="60"/>
      <c r="F1" s="60"/>
      <c r="G1" s="25"/>
      <c r="H1" s="25"/>
      <c r="I1" s="25"/>
      <c r="J1" s="25"/>
      <c r="K1" s="25"/>
      <c r="L1" s="25"/>
      <c r="M1" s="25"/>
      <c r="N1" s="25"/>
      <c r="O1" s="25"/>
      <c r="P1" s="25"/>
      <c r="Q1" s="25"/>
      <c r="R1" s="25"/>
      <c r="S1" s="25"/>
      <c r="T1" s="25"/>
      <c r="U1" s="25"/>
      <c r="V1" s="25"/>
      <c r="W1" s="25"/>
      <c r="X1" s="25"/>
      <c r="Y1" s="25"/>
      <c r="Z1" s="25"/>
    </row>
    <row r="2" spans="1:26" ht="15.75" x14ac:dyDescent="0.25">
      <c r="B2" s="54" t="s">
        <v>305</v>
      </c>
      <c r="C2" s="54"/>
      <c r="D2" s="54"/>
      <c r="E2" s="54"/>
      <c r="F2" s="54"/>
      <c r="G2" s="24"/>
      <c r="H2" s="24"/>
      <c r="I2" s="24"/>
      <c r="J2" s="24"/>
      <c r="K2" s="24"/>
      <c r="L2" s="24"/>
      <c r="M2" s="24"/>
      <c r="N2" s="24"/>
      <c r="O2" s="24"/>
      <c r="P2" s="24"/>
      <c r="Q2" s="24"/>
      <c r="R2" s="24"/>
      <c r="S2" s="24"/>
      <c r="T2" s="24"/>
      <c r="U2" s="24"/>
      <c r="V2" s="24"/>
      <c r="W2" s="24"/>
      <c r="X2" s="24"/>
      <c r="Y2" s="24"/>
      <c r="Z2" s="24"/>
    </row>
    <row r="3" spans="1:26" ht="15.75" x14ac:dyDescent="0.25">
      <c r="B3" s="54" t="s">
        <v>304</v>
      </c>
      <c r="C3" s="54"/>
      <c r="D3" s="54"/>
      <c r="E3" s="54"/>
      <c r="F3" s="54"/>
      <c r="G3" s="24"/>
      <c r="H3" s="24"/>
      <c r="I3" s="24"/>
      <c r="J3" s="24"/>
      <c r="K3" s="24"/>
      <c r="L3" s="24"/>
      <c r="M3" s="24"/>
      <c r="N3" s="24"/>
      <c r="O3" s="24"/>
      <c r="P3" s="24"/>
      <c r="Q3" s="24"/>
      <c r="R3" s="24"/>
      <c r="S3" s="24"/>
      <c r="T3" s="24"/>
      <c r="U3" s="24"/>
      <c r="V3" s="24"/>
      <c r="W3" s="24"/>
      <c r="X3" s="24"/>
      <c r="Y3" s="24"/>
      <c r="Z3" s="24"/>
    </row>
    <row r="4" spans="1:26" ht="15.75" x14ac:dyDescent="0.25">
      <c r="B4" s="54" t="s">
        <v>303</v>
      </c>
      <c r="C4" s="54"/>
      <c r="D4" s="54"/>
      <c r="E4" s="54"/>
      <c r="F4" s="54"/>
      <c r="G4" s="24"/>
      <c r="H4" s="24"/>
      <c r="I4" s="24"/>
      <c r="J4" s="24"/>
      <c r="K4" s="24"/>
      <c r="L4" s="24"/>
      <c r="M4" s="24"/>
      <c r="N4" s="24"/>
      <c r="O4" s="24"/>
      <c r="P4" s="24"/>
      <c r="Q4" s="24"/>
      <c r="R4" s="24"/>
      <c r="S4" s="24"/>
      <c r="T4" s="24"/>
      <c r="U4" s="24"/>
      <c r="V4" s="24"/>
      <c r="W4" s="24"/>
      <c r="X4" s="24"/>
      <c r="Y4" s="24"/>
      <c r="Z4" s="24"/>
    </row>
    <row r="5" spans="1:26" ht="15.75" x14ac:dyDescent="0.25">
      <c r="B5" s="54" t="s">
        <v>316</v>
      </c>
      <c r="C5" s="54"/>
      <c r="D5" s="54"/>
      <c r="E5" s="54"/>
      <c r="F5" s="54"/>
      <c r="G5" s="24"/>
      <c r="H5" s="24"/>
      <c r="I5" s="24"/>
      <c r="J5" s="24"/>
      <c r="K5" s="24"/>
      <c r="L5" s="24"/>
      <c r="M5" s="24"/>
      <c r="N5" s="24"/>
      <c r="O5" s="24"/>
      <c r="P5" s="24"/>
      <c r="Q5" s="24"/>
      <c r="R5" s="24"/>
      <c r="S5" s="24"/>
      <c r="T5" s="24"/>
      <c r="U5" s="24"/>
      <c r="V5" s="24"/>
      <c r="W5" s="24"/>
      <c r="X5" s="24"/>
      <c r="Y5" s="24"/>
      <c r="Z5" s="24"/>
    </row>
    <row r="6" spans="1:26" ht="15.75" x14ac:dyDescent="0.25">
      <c r="B6" s="54" t="s">
        <v>315</v>
      </c>
      <c r="C6" s="54"/>
      <c r="D6" s="54"/>
      <c r="E6" s="54"/>
      <c r="F6" s="54"/>
      <c r="G6" s="24"/>
      <c r="H6" s="24"/>
      <c r="I6" s="24"/>
      <c r="J6" s="24"/>
      <c r="K6" s="24"/>
      <c r="L6" s="24"/>
      <c r="M6" s="24"/>
      <c r="N6" s="24"/>
      <c r="O6" s="24"/>
      <c r="P6" s="24"/>
      <c r="Q6" s="24"/>
      <c r="R6" s="24"/>
      <c r="S6" s="24"/>
      <c r="T6" s="24"/>
      <c r="U6" s="24"/>
      <c r="V6" s="24"/>
      <c r="W6" s="24"/>
      <c r="X6" s="24"/>
      <c r="Y6" s="24"/>
      <c r="Z6" s="24"/>
    </row>
    <row r="7" spans="1:26" ht="15.75" x14ac:dyDescent="0.25">
      <c r="B7" s="54" t="s">
        <v>334</v>
      </c>
      <c r="C7" s="54"/>
      <c r="D7" s="54"/>
      <c r="E7" s="54"/>
      <c r="F7" s="54"/>
      <c r="G7" s="24"/>
      <c r="H7" s="24"/>
      <c r="I7" s="24"/>
      <c r="J7" s="24"/>
      <c r="K7" s="24"/>
      <c r="L7" s="24"/>
      <c r="M7" s="24"/>
      <c r="N7" s="24"/>
      <c r="O7" s="24"/>
      <c r="P7" s="24"/>
      <c r="Q7" s="24"/>
      <c r="R7" s="24"/>
      <c r="S7" s="24"/>
      <c r="T7" s="24"/>
      <c r="U7" s="24"/>
      <c r="V7" s="24"/>
      <c r="W7" s="24"/>
      <c r="X7" s="24"/>
      <c r="Y7" s="24"/>
      <c r="Z7" s="24"/>
    </row>
    <row r="8" spans="1:26" ht="15.75" x14ac:dyDescent="0.25">
      <c r="B8" s="54"/>
      <c r="C8" s="54"/>
      <c r="D8" s="54"/>
      <c r="E8" s="54"/>
      <c r="F8" s="54"/>
      <c r="G8" s="24"/>
      <c r="H8" s="24"/>
      <c r="I8" s="24"/>
      <c r="J8" s="24"/>
      <c r="K8" s="24"/>
      <c r="L8" s="24"/>
      <c r="M8" s="24"/>
      <c r="N8" s="24"/>
      <c r="O8" s="24"/>
      <c r="P8" s="24"/>
      <c r="Q8" s="24"/>
      <c r="R8" s="24"/>
      <c r="S8" s="24"/>
      <c r="T8" s="24"/>
      <c r="U8" s="24"/>
      <c r="V8" s="24"/>
      <c r="W8" s="24"/>
      <c r="X8" s="24"/>
      <c r="Y8" s="24"/>
      <c r="Z8" s="24"/>
    </row>
    <row r="10" spans="1:26" ht="39" customHeight="1" x14ac:dyDescent="0.25">
      <c r="A10" s="53" t="s">
        <v>335</v>
      </c>
      <c r="B10" s="53"/>
      <c r="C10" s="53"/>
      <c r="D10" s="53"/>
      <c r="E10" s="53"/>
      <c r="F10" s="53"/>
      <c r="G10" s="26"/>
      <c r="H10" s="26"/>
      <c r="I10" s="26"/>
      <c r="J10" s="26"/>
      <c r="K10" s="26"/>
      <c r="L10" s="26"/>
    </row>
    <row r="12" spans="1:26" x14ac:dyDescent="0.25">
      <c r="D12" s="55" t="s">
        <v>310</v>
      </c>
      <c r="E12" s="55"/>
      <c r="F12" s="55"/>
    </row>
    <row r="13" spans="1:26" ht="87.75" customHeight="1" x14ac:dyDescent="0.25">
      <c r="A13" s="56" t="s">
        <v>0</v>
      </c>
      <c r="B13" s="58" t="s">
        <v>1</v>
      </c>
      <c r="C13" s="51" t="s">
        <v>336</v>
      </c>
      <c r="D13" s="51" t="s">
        <v>309</v>
      </c>
      <c r="E13" s="51" t="s">
        <v>307</v>
      </c>
      <c r="F13" s="51" t="s">
        <v>308</v>
      </c>
    </row>
    <row r="14" spans="1:26" ht="85.5" customHeight="1" x14ac:dyDescent="0.25">
      <c r="A14" s="57"/>
      <c r="B14" s="59"/>
      <c r="C14" s="52"/>
      <c r="D14" s="52"/>
      <c r="E14" s="52"/>
      <c r="F14" s="52"/>
    </row>
    <row r="15" spans="1:26" ht="15.75" x14ac:dyDescent="0.25">
      <c r="A15" s="9">
        <v>1</v>
      </c>
      <c r="B15" s="10">
        <v>2</v>
      </c>
      <c r="C15" s="23">
        <v>3</v>
      </c>
      <c r="D15" s="23">
        <v>4</v>
      </c>
      <c r="E15" s="23">
        <v>5</v>
      </c>
      <c r="F15" s="23">
        <v>6</v>
      </c>
    </row>
    <row r="16" spans="1:26" ht="29.25" x14ac:dyDescent="0.25">
      <c r="A16" s="2"/>
      <c r="B16" s="4" t="s">
        <v>2</v>
      </c>
      <c r="C16" s="20">
        <f>C17+C132</f>
        <v>1284089.2029900001</v>
      </c>
      <c r="D16" s="20">
        <f>D17+D132</f>
        <v>1283827.8041600001</v>
      </c>
      <c r="E16" s="20">
        <f>E17+E132</f>
        <v>1244291.5604099999</v>
      </c>
      <c r="F16" s="42">
        <f>E16/D16*100</f>
        <v>96.920440294104054</v>
      </c>
    </row>
    <row r="17" spans="1:6" x14ac:dyDescent="0.25">
      <c r="A17" s="1" t="s">
        <v>3</v>
      </c>
      <c r="B17" s="5" t="s">
        <v>4</v>
      </c>
      <c r="C17" s="21">
        <f>C18+C27+C37+C52+C56+C61+C75+C81+C90+C99</f>
        <v>394556.54475</v>
      </c>
      <c r="D17" s="21">
        <f>D18+D27+D37+D52+D56+D61+D75+D81+D90+D99</f>
        <v>394556.54475</v>
      </c>
      <c r="E17" s="21">
        <f>E18+E27+E37+E52+E56+E61+E75+E81+E90+E99+E129</f>
        <v>396690.59785000002</v>
      </c>
      <c r="F17" s="43">
        <f t="shared" ref="F17:F82" si="0">E17/D17*100</f>
        <v>100.54087383124065</v>
      </c>
    </row>
    <row r="18" spans="1:6" x14ac:dyDescent="0.25">
      <c r="A18" s="1" t="s">
        <v>5</v>
      </c>
      <c r="B18" s="5" t="s">
        <v>6</v>
      </c>
      <c r="C18" s="21">
        <f>C19</f>
        <v>113997.25699000001</v>
      </c>
      <c r="D18" s="21">
        <f>D19</f>
        <v>113997.25699000001</v>
      </c>
      <c r="E18" s="21">
        <f>E19</f>
        <v>117425.82449000001</v>
      </c>
      <c r="F18" s="43">
        <f t="shared" si="0"/>
        <v>103.00758771792269</v>
      </c>
    </row>
    <row r="19" spans="1:6" x14ac:dyDescent="0.25">
      <c r="A19" s="1" t="s">
        <v>7</v>
      </c>
      <c r="B19" s="5" t="s">
        <v>8</v>
      </c>
      <c r="C19" s="21">
        <f>C20+C21+C22+C23+C24+C25+C26</f>
        <v>113997.25699000001</v>
      </c>
      <c r="D19" s="21">
        <f>D20+D21+D22+D23+D24+D25+D26</f>
        <v>113997.25699000001</v>
      </c>
      <c r="E19" s="21">
        <f>E20+E21+E22+E23+E24+E25+E26</f>
        <v>117425.82449000001</v>
      </c>
      <c r="F19" s="43">
        <f t="shared" si="0"/>
        <v>103.00758771792269</v>
      </c>
    </row>
    <row r="20" spans="1:6" ht="135" x14ac:dyDescent="0.25">
      <c r="A20" s="1" t="s">
        <v>9</v>
      </c>
      <c r="B20" s="5" t="s">
        <v>10</v>
      </c>
      <c r="C20" s="21">
        <v>102069.98215</v>
      </c>
      <c r="D20" s="21">
        <v>102069.98215</v>
      </c>
      <c r="E20" s="21">
        <v>105111.4504</v>
      </c>
      <c r="F20" s="43">
        <f t="shared" si="0"/>
        <v>102.97978718711866</v>
      </c>
    </row>
    <row r="21" spans="1:6" ht="210" x14ac:dyDescent="0.25">
      <c r="A21" s="1" t="s">
        <v>11</v>
      </c>
      <c r="B21" s="5" t="s">
        <v>12</v>
      </c>
      <c r="C21" s="21">
        <v>214.87683999999999</v>
      </c>
      <c r="D21" s="21">
        <v>214.87683999999999</v>
      </c>
      <c r="E21" s="21">
        <v>217.24180000000001</v>
      </c>
      <c r="F21" s="43">
        <f t="shared" si="0"/>
        <v>101.10061186677915</v>
      </c>
    </row>
    <row r="22" spans="1:6" ht="75" x14ac:dyDescent="0.25">
      <c r="A22" s="1" t="s">
        <v>13</v>
      </c>
      <c r="B22" s="5" t="s">
        <v>14</v>
      </c>
      <c r="C22" s="22">
        <v>1892.3450399999999</v>
      </c>
      <c r="D22" s="22">
        <v>1892.3450399999999</v>
      </c>
      <c r="E22" s="22">
        <v>2009.43201</v>
      </c>
      <c r="F22" s="43">
        <f t="shared" si="0"/>
        <v>106.18740068671622</v>
      </c>
    </row>
    <row r="23" spans="1:6" ht="165" x14ac:dyDescent="0.25">
      <c r="A23" s="1" t="s">
        <v>15</v>
      </c>
      <c r="B23" s="5" t="s">
        <v>16</v>
      </c>
      <c r="C23" s="21">
        <v>2623.44</v>
      </c>
      <c r="D23" s="21">
        <v>2623.44</v>
      </c>
      <c r="E23" s="21">
        <v>2694.2255</v>
      </c>
      <c r="F23" s="43">
        <f t="shared" si="0"/>
        <v>102.69819397432379</v>
      </c>
    </row>
    <row r="24" spans="1:6" ht="180" x14ac:dyDescent="0.25">
      <c r="A24" s="1" t="s">
        <v>17</v>
      </c>
      <c r="B24" s="8" t="s">
        <v>18</v>
      </c>
      <c r="C24" s="21">
        <v>2187.0362100000002</v>
      </c>
      <c r="D24" s="21">
        <v>2187.0362100000002</v>
      </c>
      <c r="E24" s="21">
        <v>2724.7465099999999</v>
      </c>
      <c r="F24" s="43">
        <f t="shared" si="0"/>
        <v>124.58625502135602</v>
      </c>
    </row>
    <row r="25" spans="1:6" ht="150" x14ac:dyDescent="0.25">
      <c r="A25" s="13" t="s">
        <v>19</v>
      </c>
      <c r="B25" s="14" t="s">
        <v>20</v>
      </c>
      <c r="C25" s="21">
        <v>1656.34023</v>
      </c>
      <c r="D25" s="21">
        <v>1656.34023</v>
      </c>
      <c r="E25" s="21">
        <v>1642.8622399999999</v>
      </c>
      <c r="F25" s="43">
        <f t="shared" si="0"/>
        <v>99.186278896335196</v>
      </c>
    </row>
    <row r="26" spans="1:6" ht="150" x14ac:dyDescent="0.25">
      <c r="A26" s="13" t="s">
        <v>21</v>
      </c>
      <c r="B26" s="14" t="s">
        <v>22</v>
      </c>
      <c r="C26" s="21">
        <v>3353.2365199999999</v>
      </c>
      <c r="D26" s="21">
        <v>3353.2365199999999</v>
      </c>
      <c r="E26" s="21">
        <v>3025.8660300000001</v>
      </c>
      <c r="F26" s="43">
        <f t="shared" si="0"/>
        <v>90.237178676558145</v>
      </c>
    </row>
    <row r="27" spans="1:6" ht="45" x14ac:dyDescent="0.25">
      <c r="A27" s="1" t="s">
        <v>23</v>
      </c>
      <c r="B27" s="5" t="s">
        <v>24</v>
      </c>
      <c r="C27" s="21">
        <f>C28</f>
        <v>129703.23135</v>
      </c>
      <c r="D27" s="21">
        <f>D28</f>
        <v>129703.23135</v>
      </c>
      <c r="E27" s="21">
        <f>E28</f>
        <v>129840.91882000002</v>
      </c>
      <c r="F27" s="43">
        <f t="shared" si="0"/>
        <v>100.10615577466106</v>
      </c>
    </row>
    <row r="28" spans="1:6" ht="45" x14ac:dyDescent="0.25">
      <c r="A28" s="1" t="s">
        <v>25</v>
      </c>
      <c r="B28" s="5" t="s">
        <v>26</v>
      </c>
      <c r="C28" s="21">
        <f>C29+C31+C33+C35</f>
        <v>129703.23135</v>
      </c>
      <c r="D28" s="21">
        <f>D29+D31+D33+D35</f>
        <v>129703.23135</v>
      </c>
      <c r="E28" s="21">
        <f>E29+E31+E33+E35</f>
        <v>129840.91882000002</v>
      </c>
      <c r="F28" s="43">
        <f t="shared" si="0"/>
        <v>100.10615577466106</v>
      </c>
    </row>
    <row r="29" spans="1:6" ht="120" x14ac:dyDescent="0.25">
      <c r="A29" s="1" t="s">
        <v>27</v>
      </c>
      <c r="B29" s="5" t="s">
        <v>28</v>
      </c>
      <c r="C29" s="21">
        <f>C30</f>
        <v>66992.830660000007</v>
      </c>
      <c r="D29" s="21">
        <f>D30</f>
        <v>66992.830660000007</v>
      </c>
      <c r="E29" s="21">
        <f>E30</f>
        <v>67080.458320000005</v>
      </c>
      <c r="F29" s="43">
        <f t="shared" si="0"/>
        <v>100.13080154866827</v>
      </c>
    </row>
    <row r="30" spans="1:6" ht="195" x14ac:dyDescent="0.25">
      <c r="A30" s="1" t="s">
        <v>29</v>
      </c>
      <c r="B30" s="5" t="s">
        <v>30</v>
      </c>
      <c r="C30" s="21">
        <v>66992.830660000007</v>
      </c>
      <c r="D30" s="21">
        <v>66992.830660000007</v>
      </c>
      <c r="E30" s="21">
        <v>67080.458320000005</v>
      </c>
      <c r="F30" s="43">
        <f t="shared" si="0"/>
        <v>100.13080154866827</v>
      </c>
    </row>
    <row r="31" spans="1:6" ht="165" x14ac:dyDescent="0.25">
      <c r="A31" s="1" t="s">
        <v>31</v>
      </c>
      <c r="B31" s="5" t="s">
        <v>32</v>
      </c>
      <c r="C31" s="21">
        <f>C32</f>
        <v>392.56565999999998</v>
      </c>
      <c r="D31" s="21">
        <f>D32</f>
        <v>392.56565999999998</v>
      </c>
      <c r="E31" s="21">
        <f>E32</f>
        <v>387.58181000000002</v>
      </c>
      <c r="F31" s="43">
        <f t="shared" si="0"/>
        <v>98.730441679488735</v>
      </c>
    </row>
    <row r="32" spans="1:6" ht="240" x14ac:dyDescent="0.25">
      <c r="A32" s="1" t="s">
        <v>33</v>
      </c>
      <c r="B32" s="5" t="s">
        <v>34</v>
      </c>
      <c r="C32" s="21">
        <v>392.56565999999998</v>
      </c>
      <c r="D32" s="21">
        <v>392.56565999999998</v>
      </c>
      <c r="E32" s="21">
        <v>387.58181000000002</v>
      </c>
      <c r="F32" s="43">
        <f t="shared" si="0"/>
        <v>98.730441679488735</v>
      </c>
    </row>
    <row r="33" spans="1:6" ht="135" x14ac:dyDescent="0.25">
      <c r="A33" s="1" t="s">
        <v>35</v>
      </c>
      <c r="B33" s="5" t="s">
        <v>36</v>
      </c>
      <c r="C33" s="21">
        <f>C34</f>
        <v>69760.332150000002</v>
      </c>
      <c r="D33" s="21">
        <f>D34</f>
        <v>69760.332150000002</v>
      </c>
      <c r="E33" s="21">
        <f>E34</f>
        <v>69674.499309999999</v>
      </c>
      <c r="F33" s="43">
        <f t="shared" si="0"/>
        <v>99.876960390877372</v>
      </c>
    </row>
    <row r="34" spans="1:6" ht="210" x14ac:dyDescent="0.25">
      <c r="A34" s="1" t="s">
        <v>37</v>
      </c>
      <c r="B34" s="5" t="s">
        <v>38</v>
      </c>
      <c r="C34" s="21">
        <v>69760.332150000002</v>
      </c>
      <c r="D34" s="21">
        <v>69760.332150000002</v>
      </c>
      <c r="E34" s="21">
        <v>69674.499309999999</v>
      </c>
      <c r="F34" s="43">
        <f t="shared" si="0"/>
        <v>99.876960390877372</v>
      </c>
    </row>
    <row r="35" spans="1:6" ht="120" x14ac:dyDescent="0.25">
      <c r="A35" s="1" t="s">
        <v>39</v>
      </c>
      <c r="B35" s="5" t="s">
        <v>40</v>
      </c>
      <c r="C35" s="21">
        <f>C36</f>
        <v>-7442.49712</v>
      </c>
      <c r="D35" s="21">
        <f>D36</f>
        <v>-7442.49712</v>
      </c>
      <c r="E35" s="21">
        <f>E36</f>
        <v>-7301.6206199999997</v>
      </c>
      <c r="F35" s="43">
        <f t="shared" si="0"/>
        <v>98.107133966885556</v>
      </c>
    </row>
    <row r="36" spans="1:6" ht="195" x14ac:dyDescent="0.25">
      <c r="A36" s="1" t="s">
        <v>41</v>
      </c>
      <c r="B36" s="5" t="s">
        <v>42</v>
      </c>
      <c r="C36" s="21">
        <v>-7442.49712</v>
      </c>
      <c r="D36" s="21">
        <v>-7442.49712</v>
      </c>
      <c r="E36" s="21">
        <v>-7301.6206199999997</v>
      </c>
      <c r="F36" s="43">
        <f t="shared" si="0"/>
        <v>98.107133966885556</v>
      </c>
    </row>
    <row r="37" spans="1:6" ht="30" x14ac:dyDescent="0.25">
      <c r="A37" s="1" t="s">
        <v>43</v>
      </c>
      <c r="B37" s="5" t="s">
        <v>44</v>
      </c>
      <c r="C37" s="21">
        <f>C38</f>
        <v>99842.616860000009</v>
      </c>
      <c r="D37" s="21">
        <f>D38</f>
        <v>99842.616860000009</v>
      </c>
      <c r="E37" s="21">
        <f>E38</f>
        <v>97727.167700000005</v>
      </c>
      <c r="F37" s="43">
        <f t="shared" si="0"/>
        <v>97.881216231575436</v>
      </c>
    </row>
    <row r="38" spans="1:6" ht="45" x14ac:dyDescent="0.25">
      <c r="A38" s="1" t="s">
        <v>45</v>
      </c>
      <c r="B38" s="5" t="s">
        <v>46</v>
      </c>
      <c r="C38" s="21">
        <f>C39+C42+C45+C50+C48</f>
        <v>99842.616860000009</v>
      </c>
      <c r="D38" s="21">
        <f t="shared" ref="D38:E38" si="1">D39+D42+D45+D50+D48</f>
        <v>99842.616860000009</v>
      </c>
      <c r="E38" s="21">
        <f t="shared" si="1"/>
        <v>97727.167700000005</v>
      </c>
      <c r="F38" s="43">
        <f t="shared" si="0"/>
        <v>97.881216231575436</v>
      </c>
    </row>
    <row r="39" spans="1:6" ht="60" x14ac:dyDescent="0.25">
      <c r="A39" s="1" t="s">
        <v>47</v>
      </c>
      <c r="B39" s="5" t="s">
        <v>48</v>
      </c>
      <c r="C39" s="21">
        <f>C40+C41</f>
        <v>78550.100000000006</v>
      </c>
      <c r="D39" s="21">
        <f>D40+D41</f>
        <v>78550.100000000006</v>
      </c>
      <c r="E39" s="21">
        <f>E40+E41</f>
        <v>76858.387759999998</v>
      </c>
      <c r="F39" s="43">
        <f t="shared" si="0"/>
        <v>97.846327070239241</v>
      </c>
    </row>
    <row r="40" spans="1:6" ht="60" x14ac:dyDescent="0.25">
      <c r="A40" s="1" t="s">
        <v>49</v>
      </c>
      <c r="B40" s="5" t="s">
        <v>48</v>
      </c>
      <c r="C40" s="21">
        <v>78550</v>
      </c>
      <c r="D40" s="21">
        <v>78550</v>
      </c>
      <c r="E40" s="21">
        <v>76858.312760000001</v>
      </c>
      <c r="F40" s="43">
        <f t="shared" si="0"/>
        <v>97.846356155315078</v>
      </c>
    </row>
    <row r="41" spans="1:6" ht="75" x14ac:dyDescent="0.25">
      <c r="A41" s="1" t="s">
        <v>50</v>
      </c>
      <c r="B41" s="5" t="s">
        <v>51</v>
      </c>
      <c r="C41" s="21">
        <v>0.1</v>
      </c>
      <c r="D41" s="21">
        <v>0.1</v>
      </c>
      <c r="E41" s="21">
        <v>7.4999999999999997E-2</v>
      </c>
      <c r="F41" s="43">
        <f t="shared" si="0"/>
        <v>74.999999999999986</v>
      </c>
    </row>
    <row r="42" spans="1:6" ht="75" x14ac:dyDescent="0.25">
      <c r="A42" s="1" t="s">
        <v>52</v>
      </c>
      <c r="B42" s="5" t="s">
        <v>53</v>
      </c>
      <c r="C42" s="21">
        <f>C43+C44</f>
        <v>16770</v>
      </c>
      <c r="D42" s="21">
        <f>D43+D44</f>
        <v>16770</v>
      </c>
      <c r="E42" s="21">
        <f>E43+E44</f>
        <v>16658.858039999999</v>
      </c>
      <c r="F42" s="43">
        <f t="shared" si="0"/>
        <v>99.337257245080508</v>
      </c>
    </row>
    <row r="43" spans="1:6" ht="120" x14ac:dyDescent="0.25">
      <c r="A43" s="1" t="s">
        <v>54</v>
      </c>
      <c r="B43" s="5" t="s">
        <v>55</v>
      </c>
      <c r="C43" s="21">
        <v>16770</v>
      </c>
      <c r="D43" s="21">
        <v>16770</v>
      </c>
      <c r="E43" s="21">
        <v>16658.858039999999</v>
      </c>
      <c r="F43" s="43">
        <f t="shared" si="0"/>
        <v>99.337257245080508</v>
      </c>
    </row>
    <row r="44" spans="1:6" ht="90" x14ac:dyDescent="0.25">
      <c r="A44" s="1" t="s">
        <v>56</v>
      </c>
      <c r="B44" s="5" t="s">
        <v>57</v>
      </c>
      <c r="C44" s="21">
        <v>0</v>
      </c>
      <c r="D44" s="21">
        <v>0</v>
      </c>
      <c r="E44" s="21">
        <v>0</v>
      </c>
      <c r="F44" s="43">
        <v>0</v>
      </c>
    </row>
    <row r="45" spans="1:6" ht="30" x14ac:dyDescent="0.25">
      <c r="A45" s="1" t="s">
        <v>58</v>
      </c>
      <c r="B45" s="5" t="s">
        <v>59</v>
      </c>
      <c r="C45" s="21">
        <f>C46+C47</f>
        <v>74.787009999999995</v>
      </c>
      <c r="D45" s="21">
        <f>D46+D47</f>
        <v>74.787009999999995</v>
      </c>
      <c r="E45" s="21">
        <f>E46+E47</f>
        <v>63.231050000000003</v>
      </c>
      <c r="F45" s="43">
        <f t="shared" si="0"/>
        <v>84.548172202632514</v>
      </c>
    </row>
    <row r="46" spans="1:6" ht="30" x14ac:dyDescent="0.25">
      <c r="A46" s="1" t="s">
        <v>60</v>
      </c>
      <c r="B46" s="5" t="s">
        <v>59</v>
      </c>
      <c r="C46" s="21">
        <v>74.787009999999995</v>
      </c>
      <c r="D46" s="21">
        <v>74.787009999999995</v>
      </c>
      <c r="E46" s="21">
        <v>63.231050000000003</v>
      </c>
      <c r="F46" s="43">
        <f t="shared" si="0"/>
        <v>84.548172202632514</v>
      </c>
    </row>
    <row r="47" spans="1:6" ht="60" x14ac:dyDescent="0.25">
      <c r="A47" s="1" t="s">
        <v>61</v>
      </c>
      <c r="B47" s="8" t="s">
        <v>62</v>
      </c>
      <c r="C47" s="21">
        <v>0</v>
      </c>
      <c r="D47" s="21">
        <v>0</v>
      </c>
      <c r="E47" s="21">
        <v>0</v>
      </c>
      <c r="F47" s="43">
        <v>0</v>
      </c>
    </row>
    <row r="48" spans="1:6" ht="30" x14ac:dyDescent="0.25">
      <c r="A48" s="13" t="s">
        <v>63</v>
      </c>
      <c r="B48" s="28" t="s">
        <v>64</v>
      </c>
      <c r="C48" s="21">
        <f>C49</f>
        <v>327.42284999999998</v>
      </c>
      <c r="D48" s="21">
        <f t="shared" ref="D48:E48" si="2">D49</f>
        <v>327.42284999999998</v>
      </c>
      <c r="E48" s="21">
        <f t="shared" si="2"/>
        <v>327.42284999999998</v>
      </c>
      <c r="F48" s="43">
        <f t="shared" si="0"/>
        <v>100</v>
      </c>
    </row>
    <row r="49" spans="1:6" ht="30" x14ac:dyDescent="0.25">
      <c r="A49" s="13" t="s">
        <v>65</v>
      </c>
      <c r="B49" s="28" t="s">
        <v>64</v>
      </c>
      <c r="C49" s="21">
        <v>327.42284999999998</v>
      </c>
      <c r="D49" s="21">
        <v>327.42284999999998</v>
      </c>
      <c r="E49" s="21">
        <v>327.42284999999998</v>
      </c>
      <c r="F49" s="43">
        <f t="shared" si="0"/>
        <v>100</v>
      </c>
    </row>
    <row r="50" spans="1:6" ht="45" x14ac:dyDescent="0.25">
      <c r="A50" s="27" t="s">
        <v>66</v>
      </c>
      <c r="B50" s="28" t="s">
        <v>67</v>
      </c>
      <c r="C50" s="21">
        <f>C51</f>
        <v>4120.3069999999998</v>
      </c>
      <c r="D50" s="21">
        <f>D51</f>
        <v>4120.3069999999998</v>
      </c>
      <c r="E50" s="21">
        <f>E51</f>
        <v>3819.268</v>
      </c>
      <c r="F50" s="43">
        <f t="shared" si="0"/>
        <v>92.693772575684292</v>
      </c>
    </row>
    <row r="51" spans="1:6" ht="60" x14ac:dyDescent="0.25">
      <c r="A51" s="16" t="s">
        <v>68</v>
      </c>
      <c r="B51" s="28" t="s">
        <v>69</v>
      </c>
      <c r="C51" s="21">
        <v>4120.3069999999998</v>
      </c>
      <c r="D51" s="21">
        <v>4120.3069999999998</v>
      </c>
      <c r="E51" s="21">
        <v>3819.268</v>
      </c>
      <c r="F51" s="43">
        <f t="shared" si="0"/>
        <v>92.693772575684292</v>
      </c>
    </row>
    <row r="52" spans="1:6" x14ac:dyDescent="0.25">
      <c r="A52" s="13" t="s">
        <v>70</v>
      </c>
      <c r="B52" s="28" t="s">
        <v>71</v>
      </c>
      <c r="C52" s="21">
        <f>C53</f>
        <v>12864.2</v>
      </c>
      <c r="D52" s="21">
        <f>D53</f>
        <v>12864.2</v>
      </c>
      <c r="E52" s="21">
        <f>E53</f>
        <v>11858.108180000001</v>
      </c>
      <c r="F52" s="43">
        <f t="shared" si="0"/>
        <v>92.179134186346616</v>
      </c>
    </row>
    <row r="53" spans="1:6" x14ac:dyDescent="0.25">
      <c r="A53" s="13" t="s">
        <v>72</v>
      </c>
      <c r="B53" s="28" t="s">
        <v>73</v>
      </c>
      <c r="C53" s="21">
        <f>C54+C55</f>
        <v>12864.2</v>
      </c>
      <c r="D53" s="21">
        <f>D54+D55</f>
        <v>12864.2</v>
      </c>
      <c r="E53" s="21">
        <f>E54+E55</f>
        <v>11858.108180000001</v>
      </c>
      <c r="F53" s="43">
        <f t="shared" si="0"/>
        <v>92.179134186346616</v>
      </c>
    </row>
    <row r="54" spans="1:6" ht="45" x14ac:dyDescent="0.25">
      <c r="A54" s="1" t="s">
        <v>74</v>
      </c>
      <c r="B54" s="5" t="s">
        <v>75</v>
      </c>
      <c r="C54" s="21">
        <v>12834.2</v>
      </c>
      <c r="D54" s="21">
        <v>12834.2</v>
      </c>
      <c r="E54" s="21">
        <v>11830.290080000001</v>
      </c>
      <c r="F54" s="43">
        <f t="shared" si="0"/>
        <v>92.17785354755263</v>
      </c>
    </row>
    <row r="55" spans="1:6" ht="45" x14ac:dyDescent="0.25">
      <c r="A55" s="1" t="s">
        <v>76</v>
      </c>
      <c r="B55" s="5" t="s">
        <v>77</v>
      </c>
      <c r="C55" s="21">
        <v>30</v>
      </c>
      <c r="D55" s="21">
        <v>30</v>
      </c>
      <c r="E55" s="21">
        <v>27.818100000000001</v>
      </c>
      <c r="F55" s="43">
        <f t="shared" si="0"/>
        <v>92.727000000000004</v>
      </c>
    </row>
    <row r="56" spans="1:6" x14ac:dyDescent="0.25">
      <c r="A56" s="1" t="s">
        <v>78</v>
      </c>
      <c r="B56" s="5" t="s">
        <v>79</v>
      </c>
      <c r="C56" s="21">
        <f>C57+C59</f>
        <v>8317.3277400000006</v>
      </c>
      <c r="D56" s="21">
        <f>D57+D59</f>
        <v>8317.3277400000006</v>
      </c>
      <c r="E56" s="21">
        <f>E57+E59</f>
        <v>8828.7106500000009</v>
      </c>
      <c r="F56" s="43">
        <f t="shared" si="0"/>
        <v>106.14840398245506</v>
      </c>
    </row>
    <row r="57" spans="1:6" ht="60" x14ac:dyDescent="0.25">
      <c r="A57" s="1" t="s">
        <v>80</v>
      </c>
      <c r="B57" s="5" t="s">
        <v>81</v>
      </c>
      <c r="C57" s="21">
        <f>C58</f>
        <v>8317.3277400000006</v>
      </c>
      <c r="D57" s="21">
        <f>D58</f>
        <v>8317.3277400000006</v>
      </c>
      <c r="E57" s="21">
        <f>E58</f>
        <v>8828.7106500000009</v>
      </c>
      <c r="F57" s="43">
        <f t="shared" si="0"/>
        <v>106.14840398245506</v>
      </c>
    </row>
    <row r="58" spans="1:6" ht="90" x14ac:dyDescent="0.25">
      <c r="A58" s="1" t="s">
        <v>82</v>
      </c>
      <c r="B58" s="5" t="s">
        <v>83</v>
      </c>
      <c r="C58" s="21">
        <v>8317.3277400000006</v>
      </c>
      <c r="D58" s="21">
        <v>8317.3277400000006</v>
      </c>
      <c r="E58" s="21">
        <v>8828.7106500000009</v>
      </c>
      <c r="F58" s="43">
        <f t="shared" si="0"/>
        <v>106.14840398245506</v>
      </c>
    </row>
    <row r="59" spans="1:6" ht="63" x14ac:dyDescent="0.25">
      <c r="A59" s="12" t="s">
        <v>84</v>
      </c>
      <c r="B59" s="11" t="s">
        <v>85</v>
      </c>
      <c r="C59" s="21">
        <f>C60</f>
        <v>0</v>
      </c>
      <c r="D59" s="21">
        <f>D60</f>
        <v>0</v>
      </c>
      <c r="E59" s="21">
        <f>E60</f>
        <v>0</v>
      </c>
      <c r="F59" s="43">
        <v>0</v>
      </c>
    </row>
    <row r="60" spans="1:6" ht="47.25" x14ac:dyDescent="0.25">
      <c r="A60" s="12" t="s">
        <v>86</v>
      </c>
      <c r="B60" s="11" t="s">
        <v>87</v>
      </c>
      <c r="C60" s="21">
        <v>0</v>
      </c>
      <c r="D60" s="21">
        <v>0</v>
      </c>
      <c r="E60" s="21">
        <v>0</v>
      </c>
      <c r="F60" s="43">
        <v>0</v>
      </c>
    </row>
    <row r="61" spans="1:6" ht="75" x14ac:dyDescent="0.25">
      <c r="A61" s="1" t="s">
        <v>88</v>
      </c>
      <c r="B61" s="5" t="s">
        <v>89</v>
      </c>
      <c r="C61" s="21">
        <f>C62+C64+C70</f>
        <v>9720.7697400000015</v>
      </c>
      <c r="D61" s="21">
        <f>D62+D64+D70</f>
        <v>9720.7697400000015</v>
      </c>
      <c r="E61" s="21">
        <f>E62+E64+E70</f>
        <v>10510.02593</v>
      </c>
      <c r="F61" s="43">
        <f t="shared" si="0"/>
        <v>108.11927667365977</v>
      </c>
    </row>
    <row r="62" spans="1:6" ht="135" x14ac:dyDescent="0.25">
      <c r="A62" s="1" t="s">
        <v>90</v>
      </c>
      <c r="B62" s="5" t="s">
        <v>91</v>
      </c>
      <c r="C62" s="21">
        <f>C63</f>
        <v>579.20000000000005</v>
      </c>
      <c r="D62" s="21">
        <f>D63</f>
        <v>579.20000000000005</v>
      </c>
      <c r="E62" s="21">
        <f>E63</f>
        <v>579.20000000000005</v>
      </c>
      <c r="F62" s="43">
        <f t="shared" si="0"/>
        <v>100</v>
      </c>
    </row>
    <row r="63" spans="1:6" ht="105" x14ac:dyDescent="0.25">
      <c r="A63" s="1" t="s">
        <v>92</v>
      </c>
      <c r="B63" s="5" t="s">
        <v>93</v>
      </c>
      <c r="C63" s="21">
        <v>579.20000000000005</v>
      </c>
      <c r="D63" s="21">
        <v>579.20000000000005</v>
      </c>
      <c r="E63" s="21">
        <v>579.20000000000005</v>
      </c>
      <c r="F63" s="43">
        <f t="shared" si="0"/>
        <v>100</v>
      </c>
    </row>
    <row r="64" spans="1:6" ht="165" x14ac:dyDescent="0.25">
      <c r="A64" s="1" t="s">
        <v>94</v>
      </c>
      <c r="B64" s="5" t="s">
        <v>95</v>
      </c>
      <c r="C64" s="21">
        <f>C65+C68</f>
        <v>8299.2975700000006</v>
      </c>
      <c r="D64" s="21">
        <f>D65+D68</f>
        <v>8299.2975700000006</v>
      </c>
      <c r="E64" s="21">
        <f>E65+E68</f>
        <v>9043.5710299999992</v>
      </c>
      <c r="F64" s="43">
        <f t="shared" si="0"/>
        <v>108.96790907570745</v>
      </c>
    </row>
    <row r="65" spans="1:6" ht="120" x14ac:dyDescent="0.25">
      <c r="A65" s="1" t="s">
        <v>96</v>
      </c>
      <c r="B65" s="5" t="s">
        <v>97</v>
      </c>
      <c r="C65" s="21">
        <f>C66+C67</f>
        <v>6682.9427800000003</v>
      </c>
      <c r="D65" s="21">
        <f>D66+D67</f>
        <v>6682.9427800000003</v>
      </c>
      <c r="E65" s="21">
        <f>E66+E67</f>
        <v>6990.5254100000002</v>
      </c>
      <c r="F65" s="43">
        <f t="shared" si="0"/>
        <v>104.60250282136936</v>
      </c>
    </row>
    <row r="66" spans="1:6" ht="180" x14ac:dyDescent="0.25">
      <c r="A66" s="1" t="s">
        <v>98</v>
      </c>
      <c r="B66" s="5" t="s">
        <v>99</v>
      </c>
      <c r="C66" s="21">
        <v>5130.9287700000004</v>
      </c>
      <c r="D66" s="21">
        <v>5130.9287700000004</v>
      </c>
      <c r="E66" s="21">
        <v>5516.2201999999997</v>
      </c>
      <c r="F66" s="43">
        <f t="shared" si="0"/>
        <v>107.50919467548951</v>
      </c>
    </row>
    <row r="67" spans="1:6" ht="150" x14ac:dyDescent="0.25">
      <c r="A67" s="1" t="s">
        <v>100</v>
      </c>
      <c r="B67" s="5" t="s">
        <v>101</v>
      </c>
      <c r="C67" s="21">
        <v>1552.0140100000001</v>
      </c>
      <c r="D67" s="21">
        <v>1552.0140100000001</v>
      </c>
      <c r="E67" s="21">
        <v>1474.30521</v>
      </c>
      <c r="F67" s="43">
        <f t="shared" si="0"/>
        <v>94.993034888905413</v>
      </c>
    </row>
    <row r="68" spans="1:6" ht="75" x14ac:dyDescent="0.25">
      <c r="A68" s="1" t="s">
        <v>102</v>
      </c>
      <c r="B68" s="5" t="s">
        <v>103</v>
      </c>
      <c r="C68" s="21">
        <f>C69</f>
        <v>1616.3547900000001</v>
      </c>
      <c r="D68" s="21">
        <f>D69</f>
        <v>1616.3547900000001</v>
      </c>
      <c r="E68" s="21">
        <f>E69</f>
        <v>2053.0456199999999</v>
      </c>
      <c r="F68" s="43">
        <f t="shared" si="0"/>
        <v>127.01701586196926</v>
      </c>
    </row>
    <row r="69" spans="1:6" ht="60" x14ac:dyDescent="0.25">
      <c r="A69" s="1" t="s">
        <v>104</v>
      </c>
      <c r="B69" s="5" t="s">
        <v>105</v>
      </c>
      <c r="C69" s="21">
        <v>1616.3547900000001</v>
      </c>
      <c r="D69" s="21">
        <v>1616.3547900000001</v>
      </c>
      <c r="E69" s="21">
        <v>2053.0456199999999</v>
      </c>
      <c r="F69" s="43">
        <f t="shared" si="0"/>
        <v>127.01701586196926</v>
      </c>
    </row>
    <row r="70" spans="1:6" ht="150" x14ac:dyDescent="0.25">
      <c r="A70" s="1" t="s">
        <v>106</v>
      </c>
      <c r="B70" s="5" t="s">
        <v>107</v>
      </c>
      <c r="C70" s="21">
        <f>C71+C73</f>
        <v>842.27216999999996</v>
      </c>
      <c r="D70" s="21">
        <f t="shared" ref="D70:E70" si="3">D71+D73</f>
        <v>842.27216999999996</v>
      </c>
      <c r="E70" s="21">
        <f t="shared" si="3"/>
        <v>887.25489999999991</v>
      </c>
      <c r="F70" s="43">
        <f t="shared" si="0"/>
        <v>105.34064066250698</v>
      </c>
    </row>
    <row r="71" spans="1:6" ht="150" x14ac:dyDescent="0.25">
      <c r="A71" s="1" t="s">
        <v>108</v>
      </c>
      <c r="B71" s="5" t="s">
        <v>109</v>
      </c>
      <c r="C71" s="21">
        <f t="shared" ref="C71:E71" si="4">C72</f>
        <v>735.22257000000002</v>
      </c>
      <c r="D71" s="21">
        <f t="shared" si="4"/>
        <v>735.22257000000002</v>
      </c>
      <c r="E71" s="21">
        <f t="shared" si="4"/>
        <v>780.20529999999997</v>
      </c>
      <c r="F71" s="43">
        <f t="shared" si="0"/>
        <v>106.11824661476319</v>
      </c>
    </row>
    <row r="72" spans="1:6" ht="150" x14ac:dyDescent="0.25">
      <c r="A72" s="1" t="s">
        <v>110</v>
      </c>
      <c r="B72" s="5" t="s">
        <v>111</v>
      </c>
      <c r="C72" s="21">
        <v>735.22257000000002</v>
      </c>
      <c r="D72" s="21">
        <v>735.22257000000002</v>
      </c>
      <c r="E72" s="21">
        <v>780.20529999999997</v>
      </c>
      <c r="F72" s="43">
        <f t="shared" si="0"/>
        <v>106.11824661476319</v>
      </c>
    </row>
    <row r="73" spans="1:6" ht="210" x14ac:dyDescent="0.25">
      <c r="A73" s="1" t="s">
        <v>338</v>
      </c>
      <c r="B73" s="45" t="s">
        <v>339</v>
      </c>
      <c r="C73" s="21">
        <f>C74</f>
        <v>107.0496</v>
      </c>
      <c r="D73" s="21">
        <f t="shared" ref="D73:E73" si="5">D74</f>
        <v>107.0496</v>
      </c>
      <c r="E73" s="21">
        <f t="shared" si="5"/>
        <v>107.0496</v>
      </c>
      <c r="F73" s="43">
        <f t="shared" si="0"/>
        <v>100</v>
      </c>
    </row>
    <row r="74" spans="1:6" ht="195" x14ac:dyDescent="0.25">
      <c r="A74" s="1" t="s">
        <v>337</v>
      </c>
      <c r="B74" s="45" t="s">
        <v>340</v>
      </c>
      <c r="C74" s="21">
        <v>107.0496</v>
      </c>
      <c r="D74" s="21">
        <v>107.0496</v>
      </c>
      <c r="E74" s="21">
        <v>107.0496</v>
      </c>
      <c r="F74" s="43">
        <f t="shared" si="0"/>
        <v>100</v>
      </c>
    </row>
    <row r="75" spans="1:6" ht="30" x14ac:dyDescent="0.25">
      <c r="A75" s="1" t="s">
        <v>112</v>
      </c>
      <c r="B75" s="5" t="s">
        <v>113</v>
      </c>
      <c r="C75" s="21">
        <f>C76</f>
        <v>85</v>
      </c>
      <c r="D75" s="21">
        <f>D76</f>
        <v>85</v>
      </c>
      <c r="E75" s="21">
        <f>E76</f>
        <v>84.449159999999992</v>
      </c>
      <c r="F75" s="43">
        <f t="shared" si="0"/>
        <v>99.351952941176464</v>
      </c>
    </row>
    <row r="76" spans="1:6" ht="30" x14ac:dyDescent="0.25">
      <c r="A76" s="1" t="s">
        <v>114</v>
      </c>
      <c r="B76" s="5" t="s">
        <v>115</v>
      </c>
      <c r="C76" s="21">
        <f>C77+C78+C79</f>
        <v>85</v>
      </c>
      <c r="D76" s="21">
        <f>D77+D78+D79</f>
        <v>85</v>
      </c>
      <c r="E76" s="21">
        <f>E77+E78+E79</f>
        <v>84.449159999999992</v>
      </c>
      <c r="F76" s="43">
        <f t="shared" si="0"/>
        <v>99.351952941176464</v>
      </c>
    </row>
    <row r="77" spans="1:6" ht="45" x14ac:dyDescent="0.25">
      <c r="A77" s="1" t="s">
        <v>116</v>
      </c>
      <c r="B77" s="5" t="s">
        <v>117</v>
      </c>
      <c r="C77" s="21">
        <v>37.884599999999999</v>
      </c>
      <c r="D77" s="21">
        <v>37.884599999999999</v>
      </c>
      <c r="E77" s="21">
        <v>37.333759999999998</v>
      </c>
      <c r="F77" s="43">
        <f t="shared" si="0"/>
        <v>98.546005500915939</v>
      </c>
    </row>
    <row r="78" spans="1:6" ht="30" x14ac:dyDescent="0.25">
      <c r="A78" s="1" t="s">
        <v>118</v>
      </c>
      <c r="B78" s="5" t="s">
        <v>119</v>
      </c>
      <c r="C78" s="21">
        <v>30.741779999999999</v>
      </c>
      <c r="D78" s="21">
        <v>30.741779999999999</v>
      </c>
      <c r="E78" s="21">
        <v>30.741779999999999</v>
      </c>
      <c r="F78" s="43">
        <f t="shared" si="0"/>
        <v>100</v>
      </c>
    </row>
    <row r="79" spans="1:6" ht="30" x14ac:dyDescent="0.25">
      <c r="A79" s="1" t="s">
        <v>120</v>
      </c>
      <c r="B79" s="5" t="s">
        <v>121</v>
      </c>
      <c r="C79" s="21">
        <f>C80</f>
        <v>16.373619999999999</v>
      </c>
      <c r="D79" s="21">
        <f>D80</f>
        <v>16.373619999999999</v>
      </c>
      <c r="E79" s="21">
        <f>E80</f>
        <v>16.373619999999999</v>
      </c>
      <c r="F79" s="43">
        <f t="shared" si="0"/>
        <v>100</v>
      </c>
    </row>
    <row r="80" spans="1:6" ht="30" x14ac:dyDescent="0.25">
      <c r="A80" s="1" t="s">
        <v>122</v>
      </c>
      <c r="B80" s="5" t="s">
        <v>123</v>
      </c>
      <c r="C80" s="21">
        <v>16.373619999999999</v>
      </c>
      <c r="D80" s="21">
        <v>16.373619999999999</v>
      </c>
      <c r="E80" s="21">
        <v>16.373619999999999</v>
      </c>
      <c r="F80" s="43">
        <f t="shared" si="0"/>
        <v>100</v>
      </c>
    </row>
    <row r="81" spans="1:6" ht="60" x14ac:dyDescent="0.25">
      <c r="A81" s="1" t="s">
        <v>124</v>
      </c>
      <c r="B81" s="5" t="s">
        <v>125</v>
      </c>
      <c r="C81" s="21">
        <f>C82+C85</f>
        <v>11387</v>
      </c>
      <c r="D81" s="21">
        <f>D82+D85</f>
        <v>11387</v>
      </c>
      <c r="E81" s="21">
        <f>E82+E85</f>
        <v>11625.09245</v>
      </c>
      <c r="F81" s="43">
        <f t="shared" si="0"/>
        <v>102.09091463950119</v>
      </c>
    </row>
    <row r="82" spans="1:6" ht="30" x14ac:dyDescent="0.25">
      <c r="A82" s="1" t="s">
        <v>126</v>
      </c>
      <c r="B82" s="5" t="s">
        <v>127</v>
      </c>
      <c r="C82" s="21">
        <f t="shared" ref="C82:E83" si="6">C83</f>
        <v>11065</v>
      </c>
      <c r="D82" s="21">
        <f t="shared" si="6"/>
        <v>11065</v>
      </c>
      <c r="E82" s="21">
        <f t="shared" si="6"/>
        <v>11231.34836</v>
      </c>
      <c r="F82" s="43">
        <f t="shared" si="0"/>
        <v>101.50337424310891</v>
      </c>
    </row>
    <row r="83" spans="1:6" ht="30" x14ac:dyDescent="0.25">
      <c r="A83" s="1" t="s">
        <v>128</v>
      </c>
      <c r="B83" s="5" t="s">
        <v>129</v>
      </c>
      <c r="C83" s="21">
        <f t="shared" si="6"/>
        <v>11065</v>
      </c>
      <c r="D83" s="21">
        <f t="shared" si="6"/>
        <v>11065</v>
      </c>
      <c r="E83" s="21">
        <f t="shared" si="6"/>
        <v>11231.34836</v>
      </c>
      <c r="F83" s="43">
        <f t="shared" ref="F83:F150" si="7">E83/D83*100</f>
        <v>101.50337424310891</v>
      </c>
    </row>
    <row r="84" spans="1:6" ht="60" x14ac:dyDescent="0.25">
      <c r="A84" s="1" t="s">
        <v>130</v>
      </c>
      <c r="B84" s="5" t="s">
        <v>131</v>
      </c>
      <c r="C84" s="21">
        <v>11065</v>
      </c>
      <c r="D84" s="21">
        <v>11065</v>
      </c>
      <c r="E84" s="21">
        <v>11231.34836</v>
      </c>
      <c r="F84" s="43">
        <f t="shared" si="7"/>
        <v>101.50337424310891</v>
      </c>
    </row>
    <row r="85" spans="1:6" ht="30" x14ac:dyDescent="0.25">
      <c r="A85" s="1" t="s">
        <v>132</v>
      </c>
      <c r="B85" s="5" t="s">
        <v>133</v>
      </c>
      <c r="C85" s="21">
        <f>C86+C88</f>
        <v>322</v>
      </c>
      <c r="D85" s="21">
        <f>D86+D88</f>
        <v>322</v>
      </c>
      <c r="E85" s="21">
        <f>E86+E88</f>
        <v>393.74409000000003</v>
      </c>
      <c r="F85" s="43">
        <f t="shared" si="7"/>
        <v>122.28077329192548</v>
      </c>
    </row>
    <row r="86" spans="1:6" ht="60" hidden="1" x14ac:dyDescent="0.25">
      <c r="A86" s="1" t="s">
        <v>136</v>
      </c>
      <c r="B86" s="5" t="s">
        <v>137</v>
      </c>
      <c r="C86" s="21">
        <f>C87</f>
        <v>0</v>
      </c>
      <c r="D86" s="21">
        <f>D87</f>
        <v>0</v>
      </c>
      <c r="E86" s="21">
        <f>E87</f>
        <v>0</v>
      </c>
      <c r="F86" s="43">
        <v>0</v>
      </c>
    </row>
    <row r="87" spans="1:6" ht="75" hidden="1" x14ac:dyDescent="0.25">
      <c r="A87" s="1" t="s">
        <v>138</v>
      </c>
      <c r="B87" s="5" t="s">
        <v>139</v>
      </c>
      <c r="C87" s="21">
        <v>0</v>
      </c>
      <c r="D87" s="21">
        <v>0</v>
      </c>
      <c r="E87" s="21">
        <v>0</v>
      </c>
      <c r="F87" s="43">
        <v>0</v>
      </c>
    </row>
    <row r="88" spans="1:6" ht="30" x14ac:dyDescent="0.25">
      <c r="A88" s="1" t="s">
        <v>140</v>
      </c>
      <c r="B88" s="5" t="s">
        <v>134</v>
      </c>
      <c r="C88" s="21">
        <f>C89</f>
        <v>322</v>
      </c>
      <c r="D88" s="21">
        <f>D89</f>
        <v>322</v>
      </c>
      <c r="E88" s="21">
        <f>E89</f>
        <v>393.74409000000003</v>
      </c>
      <c r="F88" s="43">
        <f t="shared" si="7"/>
        <v>122.28077329192548</v>
      </c>
    </row>
    <row r="89" spans="1:6" ht="45" x14ac:dyDescent="0.25">
      <c r="A89" s="1" t="s">
        <v>141</v>
      </c>
      <c r="B89" s="5" t="s">
        <v>135</v>
      </c>
      <c r="C89" s="21">
        <v>322</v>
      </c>
      <c r="D89" s="21">
        <v>322</v>
      </c>
      <c r="E89" s="21">
        <v>393.74409000000003</v>
      </c>
      <c r="F89" s="43">
        <f t="shared" si="7"/>
        <v>122.28077329192548</v>
      </c>
    </row>
    <row r="90" spans="1:6" ht="45" x14ac:dyDescent="0.25">
      <c r="A90" s="1" t="s">
        <v>142</v>
      </c>
      <c r="B90" s="5" t="s">
        <v>143</v>
      </c>
      <c r="C90" s="21">
        <f>C91+C95</f>
        <v>8052.8420699999997</v>
      </c>
      <c r="D90" s="21">
        <f>D91+D95</f>
        <v>8052.8420699999997</v>
      </c>
      <c r="E90" s="21">
        <f>E91+E95</f>
        <v>8083.0264000000006</v>
      </c>
      <c r="F90" s="43">
        <f t="shared" si="7"/>
        <v>100.37482828717638</v>
      </c>
    </row>
    <row r="91" spans="1:6" ht="150" x14ac:dyDescent="0.25">
      <c r="A91" s="1" t="s">
        <v>144</v>
      </c>
      <c r="B91" s="5" t="s">
        <v>145</v>
      </c>
      <c r="C91" s="21">
        <f>C92</f>
        <v>3219.8966</v>
      </c>
      <c r="D91" s="21">
        <f>D92</f>
        <v>3219.8966</v>
      </c>
      <c r="E91" s="21">
        <f>E92</f>
        <v>3219.8966</v>
      </c>
      <c r="F91" s="43">
        <f t="shared" si="7"/>
        <v>100</v>
      </c>
    </row>
    <row r="92" spans="1:6" ht="180" x14ac:dyDescent="0.25">
      <c r="A92" s="1" t="s">
        <v>146</v>
      </c>
      <c r="B92" s="5" t="s">
        <v>147</v>
      </c>
      <c r="C92" s="21">
        <f>C93+C94</f>
        <v>3219.8966</v>
      </c>
      <c r="D92" s="21">
        <f>D93+D94</f>
        <v>3219.8966</v>
      </c>
      <c r="E92" s="21">
        <f>E93+E94</f>
        <v>3219.8966</v>
      </c>
      <c r="F92" s="43">
        <f t="shared" si="7"/>
        <v>100</v>
      </c>
    </row>
    <row r="93" spans="1:6" ht="165" x14ac:dyDescent="0.25">
      <c r="A93" s="1" t="s">
        <v>148</v>
      </c>
      <c r="B93" s="5" t="s">
        <v>149</v>
      </c>
      <c r="C93" s="21">
        <v>74.165800000000004</v>
      </c>
      <c r="D93" s="21">
        <v>74.165800000000004</v>
      </c>
      <c r="E93" s="21">
        <v>74.165800000000004</v>
      </c>
      <c r="F93" s="43">
        <f t="shared" si="7"/>
        <v>100</v>
      </c>
    </row>
    <row r="94" spans="1:6" ht="180" x14ac:dyDescent="0.25">
      <c r="A94" s="1" t="s">
        <v>150</v>
      </c>
      <c r="B94" s="5" t="s">
        <v>151</v>
      </c>
      <c r="C94" s="21">
        <v>3145.7307999999998</v>
      </c>
      <c r="D94" s="21">
        <v>3145.7307999999998</v>
      </c>
      <c r="E94" s="21">
        <v>3145.7307999999998</v>
      </c>
      <c r="F94" s="43">
        <f t="shared" si="7"/>
        <v>100</v>
      </c>
    </row>
    <row r="95" spans="1:6" ht="60" x14ac:dyDescent="0.25">
      <c r="A95" s="1" t="s">
        <v>152</v>
      </c>
      <c r="B95" s="5" t="s">
        <v>153</v>
      </c>
      <c r="C95" s="21">
        <f>C96</f>
        <v>4832.9454699999997</v>
      </c>
      <c r="D95" s="21">
        <f>D96</f>
        <v>4832.9454699999997</v>
      </c>
      <c r="E95" s="21">
        <f>E96</f>
        <v>4863.1298000000006</v>
      </c>
      <c r="F95" s="43">
        <f t="shared" si="7"/>
        <v>100.62455349822106</v>
      </c>
    </row>
    <row r="96" spans="1:6" ht="60" x14ac:dyDescent="0.25">
      <c r="A96" s="1" t="s">
        <v>154</v>
      </c>
      <c r="B96" s="5" t="s">
        <v>155</v>
      </c>
      <c r="C96" s="21">
        <f>C97+C98</f>
        <v>4832.9454699999997</v>
      </c>
      <c r="D96" s="21">
        <f>D97+D98</f>
        <v>4832.9454699999997</v>
      </c>
      <c r="E96" s="21">
        <f>E97+E98</f>
        <v>4863.1298000000006</v>
      </c>
      <c r="F96" s="43">
        <f t="shared" si="7"/>
        <v>100.62455349822106</v>
      </c>
    </row>
    <row r="97" spans="1:6" ht="120" x14ac:dyDescent="0.25">
      <c r="A97" s="1" t="s">
        <v>156</v>
      </c>
      <c r="B97" s="5" t="s">
        <v>157</v>
      </c>
      <c r="C97" s="21">
        <v>2787.64131</v>
      </c>
      <c r="D97" s="21">
        <v>2787.64131</v>
      </c>
      <c r="E97" s="21">
        <v>3383.8256200000001</v>
      </c>
      <c r="F97" s="43">
        <f t="shared" si="7"/>
        <v>121.38669375652206</v>
      </c>
    </row>
    <row r="98" spans="1:6" ht="90" x14ac:dyDescent="0.25">
      <c r="A98" s="1" t="s">
        <v>158</v>
      </c>
      <c r="B98" s="5" t="s">
        <v>159</v>
      </c>
      <c r="C98" s="21">
        <v>2045.3041599999999</v>
      </c>
      <c r="D98" s="21">
        <v>2045.3041599999999</v>
      </c>
      <c r="E98" s="21">
        <v>1479.3041800000001</v>
      </c>
      <c r="F98" s="43">
        <f t="shared" si="7"/>
        <v>72.326855287870742</v>
      </c>
    </row>
    <row r="99" spans="1:6" ht="30" x14ac:dyDescent="0.25">
      <c r="A99" s="1" t="s">
        <v>160</v>
      </c>
      <c r="B99" s="5" t="s">
        <v>161</v>
      </c>
      <c r="C99" s="21">
        <f>C100+C121+C124+C127</f>
        <v>586.29999999999995</v>
      </c>
      <c r="D99" s="21">
        <f t="shared" ref="D99:E99" si="8">D100+D121+D124+D127</f>
        <v>586.29999999999995</v>
      </c>
      <c r="E99" s="21">
        <f t="shared" si="8"/>
        <v>719.40139999999997</v>
      </c>
      <c r="F99" s="43">
        <f t="shared" si="7"/>
        <v>122.70192734095173</v>
      </c>
    </row>
    <row r="100" spans="1:6" ht="75" x14ac:dyDescent="0.25">
      <c r="A100" s="1" t="s">
        <v>162</v>
      </c>
      <c r="B100" s="5" t="s">
        <v>163</v>
      </c>
      <c r="C100" s="21">
        <f>C101+C103+C105+C107+C108+C109+C111+C113+C115+C117+C119</f>
        <v>740.3</v>
      </c>
      <c r="D100" s="21">
        <f>D101+D103+D105+D107+D108+D109+D111+D113+D115+D117+D119</f>
        <v>740.3</v>
      </c>
      <c r="E100" s="21">
        <f>E101+E103+E105+E107+E108+E109+E111+E113+E115+E117+E119</f>
        <v>855.44417999999996</v>
      </c>
      <c r="F100" s="43">
        <f t="shared" si="7"/>
        <v>115.55371876266378</v>
      </c>
    </row>
    <row r="101" spans="1:6" ht="120" x14ac:dyDescent="0.25">
      <c r="A101" s="1" t="s">
        <v>164</v>
      </c>
      <c r="B101" s="5" t="s">
        <v>165</v>
      </c>
      <c r="C101" s="21">
        <f>C102</f>
        <v>18.100000000000001</v>
      </c>
      <c r="D101" s="21">
        <f>D102</f>
        <v>18.100000000000001</v>
      </c>
      <c r="E101" s="21">
        <f>E102</f>
        <v>14.29224</v>
      </c>
      <c r="F101" s="43">
        <f t="shared" si="7"/>
        <v>78.96265193370165</v>
      </c>
    </row>
    <row r="102" spans="1:6" ht="165" x14ac:dyDescent="0.25">
      <c r="A102" s="1" t="s">
        <v>166</v>
      </c>
      <c r="B102" s="5" t="s">
        <v>167</v>
      </c>
      <c r="C102" s="21">
        <v>18.100000000000001</v>
      </c>
      <c r="D102" s="21">
        <v>18.100000000000001</v>
      </c>
      <c r="E102" s="21">
        <v>14.29224</v>
      </c>
      <c r="F102" s="43">
        <f t="shared" si="7"/>
        <v>78.96265193370165</v>
      </c>
    </row>
    <row r="103" spans="1:6" ht="165" x14ac:dyDescent="0.25">
      <c r="A103" s="1" t="s">
        <v>168</v>
      </c>
      <c r="B103" s="5" t="s">
        <v>169</v>
      </c>
      <c r="C103" s="21">
        <f>C104</f>
        <v>100.1</v>
      </c>
      <c r="D103" s="21">
        <f>D104</f>
        <v>100.1</v>
      </c>
      <c r="E103" s="21">
        <f>E104</f>
        <v>81.586650000000006</v>
      </c>
      <c r="F103" s="43">
        <f t="shared" si="7"/>
        <v>81.505144855144863</v>
      </c>
    </row>
    <row r="104" spans="1:6" ht="210" x14ac:dyDescent="0.25">
      <c r="A104" s="1" t="s">
        <v>170</v>
      </c>
      <c r="B104" s="5" t="s">
        <v>171</v>
      </c>
      <c r="C104" s="21">
        <v>100.1</v>
      </c>
      <c r="D104" s="21">
        <v>100.1</v>
      </c>
      <c r="E104" s="21">
        <v>81.586650000000006</v>
      </c>
      <c r="F104" s="43">
        <f t="shared" si="7"/>
        <v>81.505144855144863</v>
      </c>
    </row>
    <row r="105" spans="1:6" ht="120" x14ac:dyDescent="0.25">
      <c r="A105" s="1" t="s">
        <v>172</v>
      </c>
      <c r="B105" s="5" t="s">
        <v>173</v>
      </c>
      <c r="C105" s="21">
        <f>C106</f>
        <v>10.7</v>
      </c>
      <c r="D105" s="21">
        <f>D106</f>
        <v>10.7</v>
      </c>
      <c r="E105" s="21">
        <f>E106</f>
        <v>10.63597</v>
      </c>
      <c r="F105" s="43">
        <f t="shared" si="7"/>
        <v>99.401588785046741</v>
      </c>
    </row>
    <row r="106" spans="1:6" ht="165" x14ac:dyDescent="0.25">
      <c r="A106" s="1" t="s">
        <v>174</v>
      </c>
      <c r="B106" s="5" t="s">
        <v>175</v>
      </c>
      <c r="C106" s="21">
        <v>10.7</v>
      </c>
      <c r="D106" s="21">
        <v>10.7</v>
      </c>
      <c r="E106" s="21">
        <v>10.63597</v>
      </c>
      <c r="F106" s="43">
        <f t="shared" si="7"/>
        <v>99.401588785046741</v>
      </c>
    </row>
    <row r="107" spans="1:6" ht="165" x14ac:dyDescent="0.25">
      <c r="A107" s="1" t="s">
        <v>341</v>
      </c>
      <c r="B107" s="5" t="s">
        <v>176</v>
      </c>
      <c r="C107" s="21">
        <v>0.3</v>
      </c>
      <c r="D107" s="21">
        <v>0.3</v>
      </c>
      <c r="E107" s="21">
        <v>0.24778</v>
      </c>
      <c r="F107" s="43">
        <f t="shared" si="7"/>
        <v>82.593333333333334</v>
      </c>
    </row>
    <row r="108" spans="1:6" ht="180" x14ac:dyDescent="0.25">
      <c r="A108" s="1" t="s">
        <v>177</v>
      </c>
      <c r="B108" s="19" t="s">
        <v>178</v>
      </c>
      <c r="C108" s="21">
        <v>5</v>
      </c>
      <c r="D108" s="21">
        <v>5</v>
      </c>
      <c r="E108" s="21">
        <v>4.5</v>
      </c>
      <c r="F108" s="43">
        <f t="shared" si="7"/>
        <v>90</v>
      </c>
    </row>
    <row r="109" spans="1:6" ht="120" x14ac:dyDescent="0.25">
      <c r="A109" s="1" t="s">
        <v>179</v>
      </c>
      <c r="B109" s="5" t="s">
        <v>180</v>
      </c>
      <c r="C109" s="21">
        <f>C110</f>
        <v>8.5</v>
      </c>
      <c r="D109" s="21">
        <f>D110</f>
        <v>8.5</v>
      </c>
      <c r="E109" s="21">
        <f>E110</f>
        <v>7.0786300000000004</v>
      </c>
      <c r="F109" s="43">
        <f t="shared" si="7"/>
        <v>83.278000000000006</v>
      </c>
    </row>
    <row r="110" spans="1:6" ht="165" x14ac:dyDescent="0.25">
      <c r="A110" s="1" t="s">
        <v>181</v>
      </c>
      <c r="B110" s="5" t="s">
        <v>182</v>
      </c>
      <c r="C110" s="21">
        <v>8.5</v>
      </c>
      <c r="D110" s="21">
        <v>8.5</v>
      </c>
      <c r="E110" s="21">
        <v>7.0786300000000004</v>
      </c>
      <c r="F110" s="43">
        <f t="shared" si="7"/>
        <v>83.278000000000006</v>
      </c>
    </row>
    <row r="111" spans="1:6" ht="150" x14ac:dyDescent="0.25">
      <c r="A111" s="1" t="s">
        <v>183</v>
      </c>
      <c r="B111" s="5" t="s">
        <v>184</v>
      </c>
      <c r="C111" s="21">
        <f>C112</f>
        <v>2.7</v>
      </c>
      <c r="D111" s="21">
        <f>D112</f>
        <v>2.7</v>
      </c>
      <c r="E111" s="21">
        <f>E112</f>
        <v>-1.2445299999999999</v>
      </c>
      <c r="F111" s="43">
        <v>0</v>
      </c>
    </row>
    <row r="112" spans="1:6" ht="210" x14ac:dyDescent="0.25">
      <c r="A112" s="1" t="s">
        <v>185</v>
      </c>
      <c r="B112" s="5" t="s">
        <v>186</v>
      </c>
      <c r="C112" s="21">
        <v>2.7</v>
      </c>
      <c r="D112" s="21">
        <v>2.7</v>
      </c>
      <c r="E112" s="21">
        <v>-1.2445299999999999</v>
      </c>
      <c r="F112" s="43">
        <v>0</v>
      </c>
    </row>
    <row r="113" spans="1:6" ht="135" x14ac:dyDescent="0.25">
      <c r="A113" s="1" t="s">
        <v>187</v>
      </c>
      <c r="B113" s="5" t="s">
        <v>188</v>
      </c>
      <c r="C113" s="21">
        <f>C114</f>
        <v>104.6</v>
      </c>
      <c r="D113" s="21">
        <f>D114</f>
        <v>104.6</v>
      </c>
      <c r="E113" s="21">
        <f>E114</f>
        <v>105.6</v>
      </c>
      <c r="F113" s="43">
        <f t="shared" si="7"/>
        <v>100.95602294455065</v>
      </c>
    </row>
    <row r="114" spans="1:6" ht="240" x14ac:dyDescent="0.25">
      <c r="A114" s="1" t="s">
        <v>189</v>
      </c>
      <c r="B114" s="5" t="s">
        <v>190</v>
      </c>
      <c r="C114" s="21">
        <v>104.6</v>
      </c>
      <c r="D114" s="21">
        <v>104.6</v>
      </c>
      <c r="E114" s="21">
        <v>105.6</v>
      </c>
      <c r="F114" s="43">
        <f t="shared" si="7"/>
        <v>100.95602294455065</v>
      </c>
    </row>
    <row r="115" spans="1:6" ht="120" x14ac:dyDescent="0.25">
      <c r="A115" s="1" t="s">
        <v>191</v>
      </c>
      <c r="B115" s="5" t="s">
        <v>192</v>
      </c>
      <c r="C115" s="21">
        <f>C116</f>
        <v>5.7</v>
      </c>
      <c r="D115" s="21">
        <f>D116</f>
        <v>5.7</v>
      </c>
      <c r="E115" s="21">
        <f>E116</f>
        <v>5.2058600000000004</v>
      </c>
      <c r="F115" s="43">
        <f t="shared" si="7"/>
        <v>91.330877192982456</v>
      </c>
    </row>
    <row r="116" spans="1:6" ht="180" x14ac:dyDescent="0.25">
      <c r="A116" s="1" t="s">
        <v>193</v>
      </c>
      <c r="B116" s="5" t="s">
        <v>194</v>
      </c>
      <c r="C116" s="21">
        <v>5.7</v>
      </c>
      <c r="D116" s="21">
        <v>5.7</v>
      </c>
      <c r="E116" s="21">
        <v>5.2058600000000004</v>
      </c>
      <c r="F116" s="43">
        <f t="shared" si="7"/>
        <v>91.330877192982456</v>
      </c>
    </row>
    <row r="117" spans="1:6" ht="120" x14ac:dyDescent="0.25">
      <c r="A117" s="1" t="s">
        <v>195</v>
      </c>
      <c r="B117" s="5" t="s">
        <v>196</v>
      </c>
      <c r="C117" s="21">
        <f>C118</f>
        <v>63.6</v>
      </c>
      <c r="D117" s="21">
        <f>D118</f>
        <v>63.6</v>
      </c>
      <c r="E117" s="21">
        <f>E118</f>
        <v>76.85154</v>
      </c>
      <c r="F117" s="43">
        <f t="shared" si="7"/>
        <v>120.83575471698114</v>
      </c>
    </row>
    <row r="118" spans="1:6" ht="165" x14ac:dyDescent="0.25">
      <c r="A118" s="1" t="s">
        <v>197</v>
      </c>
      <c r="B118" s="5" t="s">
        <v>198</v>
      </c>
      <c r="C118" s="21">
        <v>63.6</v>
      </c>
      <c r="D118" s="21">
        <v>63.6</v>
      </c>
      <c r="E118" s="21">
        <v>76.85154</v>
      </c>
      <c r="F118" s="43">
        <f t="shared" si="7"/>
        <v>120.83575471698114</v>
      </c>
    </row>
    <row r="119" spans="1:6" ht="135" x14ac:dyDescent="0.25">
      <c r="A119" s="1" t="s">
        <v>199</v>
      </c>
      <c r="B119" s="5" t="s">
        <v>200</v>
      </c>
      <c r="C119" s="21">
        <f>C120</f>
        <v>421</v>
      </c>
      <c r="D119" s="21">
        <f>D120</f>
        <v>421</v>
      </c>
      <c r="E119" s="21">
        <f>E120</f>
        <v>550.69003999999995</v>
      </c>
      <c r="F119" s="43">
        <f t="shared" si="7"/>
        <v>130.8052351543943</v>
      </c>
    </row>
    <row r="120" spans="1:6" ht="195" x14ac:dyDescent="0.25">
      <c r="A120" s="1" t="s">
        <v>201</v>
      </c>
      <c r="B120" s="5" t="s">
        <v>202</v>
      </c>
      <c r="C120" s="21">
        <v>421</v>
      </c>
      <c r="D120" s="21">
        <v>421</v>
      </c>
      <c r="E120" s="21">
        <v>550.69003999999995</v>
      </c>
      <c r="F120" s="43">
        <f t="shared" si="7"/>
        <v>130.8052351543943</v>
      </c>
    </row>
    <row r="121" spans="1:6" ht="210" x14ac:dyDescent="0.25">
      <c r="A121" s="1" t="s">
        <v>203</v>
      </c>
      <c r="B121" s="5" t="s">
        <v>204</v>
      </c>
      <c r="C121" s="21">
        <f t="shared" ref="C121:E122" si="9">C122</f>
        <v>3</v>
      </c>
      <c r="D121" s="21">
        <f t="shared" si="9"/>
        <v>3</v>
      </c>
      <c r="E121" s="21">
        <f t="shared" si="9"/>
        <v>2.4773700000000001</v>
      </c>
      <c r="F121" s="43">
        <f t="shared" si="7"/>
        <v>82.579000000000008</v>
      </c>
    </row>
    <row r="122" spans="1:6" ht="105" x14ac:dyDescent="0.25">
      <c r="A122" s="1" t="s">
        <v>205</v>
      </c>
      <c r="B122" s="5" t="s">
        <v>206</v>
      </c>
      <c r="C122" s="21">
        <f t="shared" si="9"/>
        <v>3</v>
      </c>
      <c r="D122" s="21">
        <f t="shared" si="9"/>
        <v>3</v>
      </c>
      <c r="E122" s="21">
        <f t="shared" si="9"/>
        <v>2.4773700000000001</v>
      </c>
      <c r="F122" s="43">
        <f t="shared" si="7"/>
        <v>82.579000000000008</v>
      </c>
    </row>
    <row r="123" spans="1:6" ht="135" x14ac:dyDescent="0.25">
      <c r="A123" s="1" t="s">
        <v>207</v>
      </c>
      <c r="B123" s="5" t="s">
        <v>208</v>
      </c>
      <c r="C123" s="21">
        <v>3</v>
      </c>
      <c r="D123" s="21">
        <v>3</v>
      </c>
      <c r="E123" s="21">
        <v>2.4773700000000001</v>
      </c>
      <c r="F123" s="43">
        <f t="shared" si="7"/>
        <v>82.579000000000008</v>
      </c>
    </row>
    <row r="124" spans="1:6" ht="30" x14ac:dyDescent="0.25">
      <c r="A124" s="1" t="s">
        <v>209</v>
      </c>
      <c r="B124" s="5" t="s">
        <v>210</v>
      </c>
      <c r="C124" s="21">
        <f>C125</f>
        <v>-197</v>
      </c>
      <c r="D124" s="21">
        <f>D125</f>
        <v>-197</v>
      </c>
      <c r="E124" s="21">
        <f>E125</f>
        <v>-178.52015</v>
      </c>
      <c r="F124" s="43">
        <f t="shared" si="7"/>
        <v>90.619365482233505</v>
      </c>
    </row>
    <row r="125" spans="1:6" ht="135" x14ac:dyDescent="0.25">
      <c r="A125" s="1" t="s">
        <v>211</v>
      </c>
      <c r="B125" s="5" t="s">
        <v>212</v>
      </c>
      <c r="C125" s="21">
        <f>C126</f>
        <v>-197</v>
      </c>
      <c r="D125" s="21">
        <f t="shared" ref="D125:E125" si="10">D126</f>
        <v>-197</v>
      </c>
      <c r="E125" s="21">
        <f t="shared" si="10"/>
        <v>-178.52015</v>
      </c>
      <c r="F125" s="43">
        <f t="shared" si="7"/>
        <v>90.619365482233505</v>
      </c>
    </row>
    <row r="126" spans="1:6" ht="120" x14ac:dyDescent="0.25">
      <c r="A126" s="1" t="s">
        <v>213</v>
      </c>
      <c r="B126" s="5" t="s">
        <v>214</v>
      </c>
      <c r="C126" s="21">
        <v>-197</v>
      </c>
      <c r="D126" s="21">
        <v>-197</v>
      </c>
      <c r="E126" s="21">
        <v>-178.52015</v>
      </c>
      <c r="F126" s="43">
        <f t="shared" si="7"/>
        <v>90.619365482233505</v>
      </c>
    </row>
    <row r="127" spans="1:6" ht="25.5" x14ac:dyDescent="0.25">
      <c r="A127" s="1" t="s">
        <v>343</v>
      </c>
      <c r="B127" s="44" t="s">
        <v>344</v>
      </c>
      <c r="C127" s="21">
        <f>C128</f>
        <v>40</v>
      </c>
      <c r="D127" s="21">
        <f t="shared" ref="D127:E127" si="11">D128</f>
        <v>40</v>
      </c>
      <c r="E127" s="21">
        <f t="shared" si="11"/>
        <v>40</v>
      </c>
      <c r="F127" s="43">
        <f t="shared" si="7"/>
        <v>100</v>
      </c>
    </row>
    <row r="128" spans="1:6" ht="229.5" x14ac:dyDescent="0.25">
      <c r="A128" s="1" t="s">
        <v>342</v>
      </c>
      <c r="B128" s="44" t="s">
        <v>345</v>
      </c>
      <c r="C128" s="21">
        <v>40</v>
      </c>
      <c r="D128" s="21">
        <v>40</v>
      </c>
      <c r="E128" s="21">
        <v>40</v>
      </c>
      <c r="F128" s="43">
        <f t="shared" si="7"/>
        <v>100</v>
      </c>
    </row>
    <row r="129" spans="1:6" ht="31.5" x14ac:dyDescent="0.25">
      <c r="A129" s="29" t="s">
        <v>317</v>
      </c>
      <c r="B129" s="30" t="s">
        <v>318</v>
      </c>
      <c r="C129" s="31">
        <f t="shared" ref="C129:E130" si="12">C130</f>
        <v>0</v>
      </c>
      <c r="D129" s="31">
        <f t="shared" si="12"/>
        <v>0</v>
      </c>
      <c r="E129" s="48">
        <f t="shared" si="12"/>
        <v>-12.127330000000001</v>
      </c>
      <c r="F129" s="49">
        <v>0</v>
      </c>
    </row>
    <row r="130" spans="1:6" ht="15.75" x14ac:dyDescent="0.25">
      <c r="A130" s="32" t="s">
        <v>319</v>
      </c>
      <c r="B130" s="33" t="s">
        <v>320</v>
      </c>
      <c r="C130" s="34">
        <f t="shared" si="12"/>
        <v>0</v>
      </c>
      <c r="D130" s="34">
        <f t="shared" si="12"/>
        <v>0</v>
      </c>
      <c r="E130" s="50">
        <f t="shared" si="12"/>
        <v>-12.127330000000001</v>
      </c>
      <c r="F130" s="49">
        <v>0</v>
      </c>
    </row>
    <row r="131" spans="1:6" ht="47.25" x14ac:dyDescent="0.25">
      <c r="A131" s="35" t="s">
        <v>321</v>
      </c>
      <c r="B131" s="36" t="s">
        <v>322</v>
      </c>
      <c r="C131" s="31">
        <v>0</v>
      </c>
      <c r="D131" s="31">
        <v>0</v>
      </c>
      <c r="E131" s="48">
        <v>-12.127330000000001</v>
      </c>
      <c r="F131" s="49">
        <v>0</v>
      </c>
    </row>
    <row r="132" spans="1:6" ht="29.25" x14ac:dyDescent="0.25">
      <c r="A132" s="3" t="s">
        <v>215</v>
      </c>
      <c r="B132" s="6" t="s">
        <v>216</v>
      </c>
      <c r="C132" s="20">
        <f>C133</f>
        <v>889532.65824000002</v>
      </c>
      <c r="D132" s="20">
        <f t="shared" ref="D132:E132" si="13">D133</f>
        <v>889271.25941000006</v>
      </c>
      <c r="E132" s="20">
        <f t="shared" si="13"/>
        <v>847600.96256000001</v>
      </c>
      <c r="F132" s="42">
        <f t="shared" si="7"/>
        <v>95.314107320004155</v>
      </c>
    </row>
    <row r="133" spans="1:6" ht="75" x14ac:dyDescent="0.25">
      <c r="A133" s="1" t="s">
        <v>217</v>
      </c>
      <c r="B133" s="5" t="s">
        <v>218</v>
      </c>
      <c r="C133" s="21">
        <f>C134+C141+C164+C175</f>
        <v>889532.65824000002</v>
      </c>
      <c r="D133" s="21">
        <f t="shared" ref="D133" si="14">D134+D141+D164+D175</f>
        <v>889271.25941000006</v>
      </c>
      <c r="E133" s="21">
        <f>E134+E141+E164+E175+E188</f>
        <v>847600.96256000001</v>
      </c>
      <c r="F133" s="43">
        <f t="shared" si="7"/>
        <v>95.314107320004155</v>
      </c>
    </row>
    <row r="134" spans="1:6" ht="30" x14ac:dyDescent="0.25">
      <c r="A134" s="1" t="s">
        <v>219</v>
      </c>
      <c r="B134" s="5" t="s">
        <v>220</v>
      </c>
      <c r="C134" s="21">
        <f>C135+C137+C139</f>
        <v>144564.54495000001</v>
      </c>
      <c r="D134" s="21">
        <f>D135+D137+D139</f>
        <v>144564.54495000001</v>
      </c>
      <c r="E134" s="21">
        <f>E135+E137+E139</f>
        <v>144564.54495000001</v>
      </c>
      <c r="F134" s="43">
        <f t="shared" si="7"/>
        <v>100</v>
      </c>
    </row>
    <row r="135" spans="1:6" ht="30" x14ac:dyDescent="0.25">
      <c r="A135" s="1" t="s">
        <v>221</v>
      </c>
      <c r="B135" s="5" t="s">
        <v>222</v>
      </c>
      <c r="C135" s="21">
        <f>C136</f>
        <v>17101.561300000001</v>
      </c>
      <c r="D135" s="21">
        <f>D136</f>
        <v>17101.561300000001</v>
      </c>
      <c r="E135" s="21">
        <f>E136</f>
        <v>17101.561300000001</v>
      </c>
      <c r="F135" s="43">
        <f t="shared" si="7"/>
        <v>100</v>
      </c>
    </row>
    <row r="136" spans="1:6" ht="75" x14ac:dyDescent="0.25">
      <c r="A136" s="1" t="s">
        <v>223</v>
      </c>
      <c r="B136" s="5" t="s">
        <v>224</v>
      </c>
      <c r="C136" s="21">
        <v>17101.561300000001</v>
      </c>
      <c r="D136" s="21">
        <v>17101.561300000001</v>
      </c>
      <c r="E136" s="21">
        <v>17101.561300000001</v>
      </c>
      <c r="F136" s="43">
        <f t="shared" si="7"/>
        <v>100</v>
      </c>
    </row>
    <row r="137" spans="1:6" ht="45" x14ac:dyDescent="0.25">
      <c r="A137" s="1" t="s">
        <v>225</v>
      </c>
      <c r="B137" s="5" t="s">
        <v>226</v>
      </c>
      <c r="C137" s="21">
        <f>C138</f>
        <v>100772.30134999999</v>
      </c>
      <c r="D137" s="21">
        <f>D138</f>
        <v>100772.30134999999</v>
      </c>
      <c r="E137" s="21">
        <f>E138</f>
        <v>100772.30134999999</v>
      </c>
      <c r="F137" s="43">
        <f t="shared" si="7"/>
        <v>100</v>
      </c>
    </row>
    <row r="138" spans="1:6" ht="60" x14ac:dyDescent="0.25">
      <c r="A138" s="1" t="s">
        <v>227</v>
      </c>
      <c r="B138" s="5" t="s">
        <v>228</v>
      </c>
      <c r="C138" s="21">
        <v>100772.30134999999</v>
      </c>
      <c r="D138" s="21">
        <v>100772.30134999999</v>
      </c>
      <c r="E138" s="21">
        <v>100772.30134999999</v>
      </c>
      <c r="F138" s="43">
        <f t="shared" si="7"/>
        <v>100</v>
      </c>
    </row>
    <row r="139" spans="1:6" x14ac:dyDescent="0.25">
      <c r="A139" s="1" t="s">
        <v>229</v>
      </c>
      <c r="B139" s="5" t="s">
        <v>230</v>
      </c>
      <c r="C139" s="21">
        <f>C140</f>
        <v>26690.6823</v>
      </c>
      <c r="D139" s="21">
        <f>D140</f>
        <v>26690.6823</v>
      </c>
      <c r="E139" s="21">
        <f>E140</f>
        <v>26690.6823</v>
      </c>
      <c r="F139" s="43">
        <f t="shared" si="7"/>
        <v>100</v>
      </c>
    </row>
    <row r="140" spans="1:6" ht="30" x14ac:dyDescent="0.25">
      <c r="A140" s="1" t="s">
        <v>231</v>
      </c>
      <c r="B140" s="5" t="s">
        <v>232</v>
      </c>
      <c r="C140" s="21">
        <v>26690.6823</v>
      </c>
      <c r="D140" s="21">
        <v>26690.6823</v>
      </c>
      <c r="E140" s="21">
        <v>26690.6823</v>
      </c>
      <c r="F140" s="43">
        <f t="shared" si="7"/>
        <v>100</v>
      </c>
    </row>
    <row r="141" spans="1:6" ht="45" x14ac:dyDescent="0.25">
      <c r="A141" s="1" t="s">
        <v>233</v>
      </c>
      <c r="B141" s="5" t="s">
        <v>234</v>
      </c>
      <c r="C141" s="21">
        <f>C142+C144+C146+C148+C150+C152+C154+C156+C158+C160+C162</f>
        <v>164923.73736999999</v>
      </c>
      <c r="D141" s="21">
        <f>D142+D144+D146+D148+D150+D152+D154+D156+D158+D160+D162</f>
        <v>164923.73736999999</v>
      </c>
      <c r="E141" s="21">
        <f>E142+E144+E146+E148+E150+E152+E154+E156+E158+E160+E162</f>
        <v>161628.87711999999</v>
      </c>
      <c r="F141" s="43">
        <f t="shared" si="7"/>
        <v>98.002191617445519</v>
      </c>
    </row>
    <row r="142" spans="1:6" ht="60" x14ac:dyDescent="0.25">
      <c r="A142" s="1" t="s">
        <v>235</v>
      </c>
      <c r="B142" s="5" t="s">
        <v>236</v>
      </c>
      <c r="C142" s="21">
        <f>C143</f>
        <v>26394.32159</v>
      </c>
      <c r="D142" s="21">
        <f>D143</f>
        <v>26394.32159</v>
      </c>
      <c r="E142" s="21">
        <f>E143</f>
        <v>26394.32159</v>
      </c>
      <c r="F142" s="43">
        <f t="shared" si="7"/>
        <v>100</v>
      </c>
    </row>
    <row r="143" spans="1:6" ht="75" x14ac:dyDescent="0.25">
      <c r="A143" s="7" t="s">
        <v>237</v>
      </c>
      <c r="B143" s="5" t="s">
        <v>238</v>
      </c>
      <c r="C143" s="21">
        <v>26394.32159</v>
      </c>
      <c r="D143" s="21">
        <v>26394.32159</v>
      </c>
      <c r="E143" s="21">
        <v>26394.32159</v>
      </c>
      <c r="F143" s="43">
        <f t="shared" si="7"/>
        <v>100</v>
      </c>
    </row>
    <row r="144" spans="1:6" ht="75" x14ac:dyDescent="0.25">
      <c r="A144" s="18" t="s">
        <v>351</v>
      </c>
      <c r="B144" s="46" t="s">
        <v>354</v>
      </c>
      <c r="C144" s="21">
        <f>C145</f>
        <v>700</v>
      </c>
      <c r="D144" s="21">
        <f>D145</f>
        <v>700</v>
      </c>
      <c r="E144" s="21">
        <f>E145</f>
        <v>700</v>
      </c>
      <c r="F144" s="43">
        <f t="shared" si="7"/>
        <v>100</v>
      </c>
    </row>
    <row r="145" spans="1:6" ht="90" x14ac:dyDescent="0.25">
      <c r="A145" s="18" t="s">
        <v>350</v>
      </c>
      <c r="B145" s="46" t="s">
        <v>355</v>
      </c>
      <c r="C145" s="21">
        <v>700</v>
      </c>
      <c r="D145" s="21">
        <v>700</v>
      </c>
      <c r="E145" s="21">
        <v>700</v>
      </c>
      <c r="F145" s="43">
        <f t="shared" si="7"/>
        <v>100</v>
      </c>
    </row>
    <row r="146" spans="1:6" ht="60" x14ac:dyDescent="0.25">
      <c r="A146" s="1" t="s">
        <v>352</v>
      </c>
      <c r="B146" s="46" t="s">
        <v>356</v>
      </c>
      <c r="C146" s="21">
        <f>C147</f>
        <v>1008.11304</v>
      </c>
      <c r="D146" s="21">
        <f>D147</f>
        <v>1008.11304</v>
      </c>
      <c r="E146" s="21">
        <f>E147</f>
        <v>0</v>
      </c>
      <c r="F146" s="43">
        <f t="shared" si="7"/>
        <v>0</v>
      </c>
    </row>
    <row r="147" spans="1:6" ht="60" x14ac:dyDescent="0.25">
      <c r="A147" s="1" t="s">
        <v>353</v>
      </c>
      <c r="B147" s="46" t="s">
        <v>357</v>
      </c>
      <c r="C147" s="21">
        <v>1008.11304</v>
      </c>
      <c r="D147" s="21">
        <v>1008.11304</v>
      </c>
      <c r="E147" s="21">
        <v>0</v>
      </c>
      <c r="F147" s="43">
        <f t="shared" si="7"/>
        <v>0</v>
      </c>
    </row>
    <row r="148" spans="1:6" ht="90" x14ac:dyDescent="0.25">
      <c r="A148" s="16" t="s">
        <v>239</v>
      </c>
      <c r="B148" s="14" t="s">
        <v>311</v>
      </c>
      <c r="C148" s="21">
        <f>C149</f>
        <v>800</v>
      </c>
      <c r="D148" s="21">
        <f>D149</f>
        <v>800</v>
      </c>
      <c r="E148" s="21">
        <f>E149</f>
        <v>800</v>
      </c>
      <c r="F148" s="43">
        <f t="shared" si="7"/>
        <v>100</v>
      </c>
    </row>
    <row r="149" spans="1:6" ht="105" x14ac:dyDescent="0.25">
      <c r="A149" s="16" t="s">
        <v>240</v>
      </c>
      <c r="B149" s="14" t="s">
        <v>312</v>
      </c>
      <c r="C149" s="21">
        <v>800</v>
      </c>
      <c r="D149" s="21">
        <v>800</v>
      </c>
      <c r="E149" s="21">
        <v>800</v>
      </c>
      <c r="F149" s="43">
        <f t="shared" si="7"/>
        <v>100</v>
      </c>
    </row>
    <row r="150" spans="1:6" ht="150" x14ac:dyDescent="0.25">
      <c r="A150" s="13" t="s">
        <v>241</v>
      </c>
      <c r="B150" s="17" t="s">
        <v>242</v>
      </c>
      <c r="C150" s="21">
        <f>C151</f>
        <v>2121.6419599999999</v>
      </c>
      <c r="D150" s="21">
        <f>D151</f>
        <v>2121.6419599999999</v>
      </c>
      <c r="E150" s="21">
        <f>E151</f>
        <v>2121.6419599999999</v>
      </c>
      <c r="F150" s="43">
        <f t="shared" si="7"/>
        <v>100</v>
      </c>
    </row>
    <row r="151" spans="1:6" ht="180" x14ac:dyDescent="0.25">
      <c r="A151" s="13" t="s">
        <v>243</v>
      </c>
      <c r="B151" s="15" t="s">
        <v>244</v>
      </c>
      <c r="C151" s="21">
        <v>2121.6419599999999</v>
      </c>
      <c r="D151" s="21">
        <v>2121.6419599999999</v>
      </c>
      <c r="E151" s="21">
        <v>2121.6419599999999</v>
      </c>
      <c r="F151" s="43">
        <f t="shared" ref="F151:F187" si="15">E151/D151*100</f>
        <v>100</v>
      </c>
    </row>
    <row r="152" spans="1:6" ht="90" x14ac:dyDescent="0.25">
      <c r="A152" s="1" t="s">
        <v>347</v>
      </c>
      <c r="B152" s="46" t="s">
        <v>348</v>
      </c>
      <c r="C152" s="21">
        <f>C153</f>
        <v>9022.4773800000003</v>
      </c>
      <c r="D152" s="21">
        <f>D153</f>
        <v>9022.4773800000003</v>
      </c>
      <c r="E152" s="21">
        <f>E153</f>
        <v>9022.4773800000003</v>
      </c>
      <c r="F152" s="43">
        <f t="shared" si="15"/>
        <v>100</v>
      </c>
    </row>
    <row r="153" spans="1:6" ht="90" x14ac:dyDescent="0.25">
      <c r="A153" s="1" t="s">
        <v>346</v>
      </c>
      <c r="B153" s="46" t="s">
        <v>349</v>
      </c>
      <c r="C153" s="21">
        <v>9022.4773800000003</v>
      </c>
      <c r="D153" s="21">
        <v>9022.4773800000003</v>
      </c>
      <c r="E153" s="21">
        <v>9022.4773800000003</v>
      </c>
      <c r="F153" s="43">
        <f t="shared" si="15"/>
        <v>100</v>
      </c>
    </row>
    <row r="154" spans="1:6" ht="105" x14ac:dyDescent="0.25">
      <c r="A154" s="1" t="s">
        <v>245</v>
      </c>
      <c r="B154" s="5" t="s">
        <v>246</v>
      </c>
      <c r="C154" s="21">
        <f>C155</f>
        <v>11809.782279999999</v>
      </c>
      <c r="D154" s="21">
        <f>D155</f>
        <v>11809.782279999999</v>
      </c>
      <c r="E154" s="21">
        <f>E155</f>
        <v>11407.79263</v>
      </c>
      <c r="F154" s="43">
        <f t="shared" si="15"/>
        <v>96.596129882252157</v>
      </c>
    </row>
    <row r="155" spans="1:6" ht="120" x14ac:dyDescent="0.25">
      <c r="A155" s="1" t="s">
        <v>247</v>
      </c>
      <c r="B155" s="5" t="s">
        <v>248</v>
      </c>
      <c r="C155" s="21">
        <v>11809.782279999999</v>
      </c>
      <c r="D155" s="21">
        <v>11809.782279999999</v>
      </c>
      <c r="E155" s="21">
        <v>11407.79263</v>
      </c>
      <c r="F155" s="43">
        <f t="shared" si="15"/>
        <v>96.596129882252157</v>
      </c>
    </row>
    <row r="156" spans="1:6" ht="60" x14ac:dyDescent="0.25">
      <c r="A156" s="1" t="s">
        <v>249</v>
      </c>
      <c r="B156" s="5" t="s">
        <v>250</v>
      </c>
      <c r="C156" s="21">
        <f>C157</f>
        <v>8617.8935700000002</v>
      </c>
      <c r="D156" s="21">
        <f>D157</f>
        <v>8617.8935700000002</v>
      </c>
      <c r="E156" s="21">
        <f>E157</f>
        <v>8617.8935700000002</v>
      </c>
      <c r="F156" s="43">
        <f t="shared" si="15"/>
        <v>100</v>
      </c>
    </row>
    <row r="157" spans="1:6" ht="75" x14ac:dyDescent="0.25">
      <c r="A157" s="1" t="s">
        <v>251</v>
      </c>
      <c r="B157" s="5" t="s">
        <v>252</v>
      </c>
      <c r="C157" s="21">
        <v>8617.8935700000002</v>
      </c>
      <c r="D157" s="21">
        <v>8617.8935700000002</v>
      </c>
      <c r="E157" s="21">
        <v>8617.8935700000002</v>
      </c>
      <c r="F157" s="43">
        <f t="shared" si="15"/>
        <v>100</v>
      </c>
    </row>
    <row r="158" spans="1:6" ht="63" x14ac:dyDescent="0.25">
      <c r="A158" s="12" t="s">
        <v>253</v>
      </c>
      <c r="B158" s="11" t="s">
        <v>254</v>
      </c>
      <c r="C158" s="21">
        <f>C159</f>
        <v>9055.07906</v>
      </c>
      <c r="D158" s="21">
        <f>D159</f>
        <v>9055.07906</v>
      </c>
      <c r="E158" s="21">
        <f>E159</f>
        <v>9055.07906</v>
      </c>
      <c r="F158" s="43">
        <f t="shared" si="15"/>
        <v>100</v>
      </c>
    </row>
    <row r="159" spans="1:6" ht="78.75" x14ac:dyDescent="0.25">
      <c r="A159" s="12" t="s">
        <v>255</v>
      </c>
      <c r="B159" s="11" t="s">
        <v>256</v>
      </c>
      <c r="C159" s="21">
        <v>9055.07906</v>
      </c>
      <c r="D159" s="21">
        <v>9055.07906</v>
      </c>
      <c r="E159" s="21">
        <v>9055.07906</v>
      </c>
      <c r="F159" s="43">
        <f t="shared" si="15"/>
        <v>100</v>
      </c>
    </row>
    <row r="160" spans="1:6" ht="30" x14ac:dyDescent="0.25">
      <c r="A160" s="1" t="s">
        <v>257</v>
      </c>
      <c r="B160" s="5" t="s">
        <v>258</v>
      </c>
      <c r="C160" s="21">
        <f>C161</f>
        <v>19144.146570000001</v>
      </c>
      <c r="D160" s="21">
        <f>D161</f>
        <v>19144.146570000001</v>
      </c>
      <c r="E160" s="21">
        <f>E161</f>
        <v>19144.146570000001</v>
      </c>
      <c r="F160" s="43">
        <f t="shared" si="15"/>
        <v>100</v>
      </c>
    </row>
    <row r="161" spans="1:6" ht="45" x14ac:dyDescent="0.25">
      <c r="A161" s="1" t="s">
        <v>259</v>
      </c>
      <c r="B161" s="5" t="s">
        <v>260</v>
      </c>
      <c r="C161" s="21">
        <v>19144.146570000001</v>
      </c>
      <c r="D161" s="21">
        <v>19144.146570000001</v>
      </c>
      <c r="E161" s="21">
        <v>19144.146570000001</v>
      </c>
      <c r="F161" s="43">
        <f t="shared" si="15"/>
        <v>100</v>
      </c>
    </row>
    <row r="162" spans="1:6" x14ac:dyDescent="0.25">
      <c r="A162" s="1" t="s">
        <v>261</v>
      </c>
      <c r="B162" s="5" t="s">
        <v>262</v>
      </c>
      <c r="C162" s="21">
        <f>C163</f>
        <v>76250.281919999994</v>
      </c>
      <c r="D162" s="21">
        <f>D163</f>
        <v>76250.281919999994</v>
      </c>
      <c r="E162" s="21">
        <f>E163</f>
        <v>74365.524359999996</v>
      </c>
      <c r="F162" s="43">
        <f t="shared" si="15"/>
        <v>97.528195945586873</v>
      </c>
    </row>
    <row r="163" spans="1:6" ht="30" x14ac:dyDescent="0.25">
      <c r="A163" s="1" t="s">
        <v>263</v>
      </c>
      <c r="B163" s="5" t="s">
        <v>264</v>
      </c>
      <c r="C163" s="21">
        <v>76250.281919999994</v>
      </c>
      <c r="D163" s="21">
        <v>76250.281919999994</v>
      </c>
      <c r="E163" s="21">
        <v>74365.524359999996</v>
      </c>
      <c r="F163" s="43">
        <f t="shared" si="15"/>
        <v>97.528195945586873</v>
      </c>
    </row>
    <row r="164" spans="1:6" ht="30" x14ac:dyDescent="0.25">
      <c r="A164" s="1" t="s">
        <v>265</v>
      </c>
      <c r="B164" s="5" t="s">
        <v>266</v>
      </c>
      <c r="C164" s="21">
        <f>C165+C167+C169+C171+C173</f>
        <v>452084.51786000008</v>
      </c>
      <c r="D164" s="21">
        <f>D165+D167+D169+D171+D173</f>
        <v>452084.51786000008</v>
      </c>
      <c r="E164" s="21">
        <f>E165+E167+E169+E171+E173</f>
        <v>447568.89651000005</v>
      </c>
      <c r="F164" s="43">
        <f t="shared" si="15"/>
        <v>99.001155498229551</v>
      </c>
    </row>
    <row r="165" spans="1:6" ht="60" x14ac:dyDescent="0.25">
      <c r="A165" s="1" t="s">
        <v>267</v>
      </c>
      <c r="B165" s="5" t="s">
        <v>268</v>
      </c>
      <c r="C165" s="21">
        <f>C166</f>
        <v>449720.16054000001</v>
      </c>
      <c r="D165" s="21">
        <f>D166</f>
        <v>449720.16054000001</v>
      </c>
      <c r="E165" s="21">
        <f>E166</f>
        <v>445292.68157000002</v>
      </c>
      <c r="F165" s="43">
        <f t="shared" si="15"/>
        <v>99.015503560106424</v>
      </c>
    </row>
    <row r="166" spans="1:6" ht="75" x14ac:dyDescent="0.25">
      <c r="A166" s="1" t="s">
        <v>269</v>
      </c>
      <c r="B166" s="5" t="s">
        <v>270</v>
      </c>
      <c r="C166" s="21">
        <v>449720.16054000001</v>
      </c>
      <c r="D166" s="21">
        <v>449720.16054000001</v>
      </c>
      <c r="E166" s="21">
        <v>445292.68157000002</v>
      </c>
      <c r="F166" s="43">
        <f t="shared" si="15"/>
        <v>99.015503560106424</v>
      </c>
    </row>
    <row r="167" spans="1:6" ht="135" x14ac:dyDescent="0.25">
      <c r="A167" s="1" t="s">
        <v>271</v>
      </c>
      <c r="B167" s="5" t="s">
        <v>272</v>
      </c>
      <c r="C167" s="21">
        <f>C168</f>
        <v>1490.7088000000001</v>
      </c>
      <c r="D167" s="21">
        <f>D168</f>
        <v>1490.7088000000001</v>
      </c>
      <c r="E167" s="21">
        <f>E168</f>
        <v>1402.5664200000001</v>
      </c>
      <c r="F167" s="43">
        <f t="shared" si="15"/>
        <v>94.087216765608417</v>
      </c>
    </row>
    <row r="168" spans="1:6" ht="150" x14ac:dyDescent="0.25">
      <c r="A168" s="1" t="s">
        <v>273</v>
      </c>
      <c r="B168" s="5" t="s">
        <v>274</v>
      </c>
      <c r="C168" s="21">
        <v>1490.7088000000001</v>
      </c>
      <c r="D168" s="21">
        <v>1490.7088000000001</v>
      </c>
      <c r="E168" s="21">
        <v>1402.5664200000001</v>
      </c>
      <c r="F168" s="43">
        <f t="shared" si="15"/>
        <v>94.087216765608417</v>
      </c>
    </row>
    <row r="169" spans="1:6" ht="75" x14ac:dyDescent="0.25">
      <c r="A169" s="1" t="s">
        <v>275</v>
      </c>
      <c r="B169" s="5" t="s">
        <v>276</v>
      </c>
      <c r="C169" s="21">
        <f>C170</f>
        <v>863.89948000000004</v>
      </c>
      <c r="D169" s="21">
        <f>D170</f>
        <v>863.89948000000004</v>
      </c>
      <c r="E169" s="21">
        <f>E170</f>
        <v>863.89948000000004</v>
      </c>
      <c r="F169" s="43">
        <f t="shared" si="15"/>
        <v>100</v>
      </c>
    </row>
    <row r="170" spans="1:6" ht="90" x14ac:dyDescent="0.25">
      <c r="A170" s="1" t="s">
        <v>277</v>
      </c>
      <c r="B170" s="5" t="s">
        <v>278</v>
      </c>
      <c r="C170" s="21">
        <v>863.89948000000004</v>
      </c>
      <c r="D170" s="21">
        <v>863.89948000000004</v>
      </c>
      <c r="E170" s="21">
        <v>863.89948000000004</v>
      </c>
      <c r="F170" s="43">
        <f t="shared" si="15"/>
        <v>100</v>
      </c>
    </row>
    <row r="171" spans="1:6" ht="105" x14ac:dyDescent="0.25">
      <c r="A171" s="1" t="s">
        <v>279</v>
      </c>
      <c r="B171" s="5" t="s">
        <v>280</v>
      </c>
      <c r="C171" s="21">
        <f>C172</f>
        <v>9.7490400000000008</v>
      </c>
      <c r="D171" s="21">
        <f>D172</f>
        <v>9.7490400000000008</v>
      </c>
      <c r="E171" s="21">
        <f>E172</f>
        <v>9.7490400000000008</v>
      </c>
      <c r="F171" s="43">
        <f t="shared" si="15"/>
        <v>100</v>
      </c>
    </row>
    <row r="172" spans="1:6" ht="120" x14ac:dyDescent="0.25">
      <c r="A172" s="1" t="s">
        <v>281</v>
      </c>
      <c r="B172" s="5" t="s">
        <v>282</v>
      </c>
      <c r="C172" s="21">
        <v>9.7490400000000008</v>
      </c>
      <c r="D172" s="21">
        <v>9.7490400000000008</v>
      </c>
      <c r="E172" s="21">
        <v>9.7490400000000008</v>
      </c>
      <c r="F172" s="43">
        <f t="shared" si="15"/>
        <v>100</v>
      </c>
    </row>
    <row r="173" spans="1:6" ht="120" hidden="1" x14ac:dyDescent="0.25">
      <c r="A173" s="1" t="s">
        <v>283</v>
      </c>
      <c r="B173" s="5" t="s">
        <v>313</v>
      </c>
      <c r="C173" s="21">
        <f>C174</f>
        <v>0</v>
      </c>
      <c r="D173" s="21">
        <f>D174</f>
        <v>0</v>
      </c>
      <c r="E173" s="21">
        <f>E174</f>
        <v>0</v>
      </c>
      <c r="F173" s="43" t="e">
        <f t="shared" si="15"/>
        <v>#DIV/0!</v>
      </c>
    </row>
    <row r="174" spans="1:6" ht="135" hidden="1" x14ac:dyDescent="0.25">
      <c r="A174" s="1" t="s">
        <v>284</v>
      </c>
      <c r="B174" s="5" t="s">
        <v>314</v>
      </c>
      <c r="C174" s="21">
        <v>0</v>
      </c>
      <c r="D174" s="21">
        <v>0</v>
      </c>
      <c r="E174" s="21">
        <v>0</v>
      </c>
      <c r="F174" s="43" t="e">
        <f t="shared" si="15"/>
        <v>#DIV/0!</v>
      </c>
    </row>
    <row r="175" spans="1:6" x14ac:dyDescent="0.25">
      <c r="A175" s="1" t="s">
        <v>285</v>
      </c>
      <c r="B175" s="5" t="s">
        <v>286</v>
      </c>
      <c r="C175" s="21">
        <f>C176+C178+C180+C182+C184+C186</f>
        <v>127959.85806</v>
      </c>
      <c r="D175" s="21">
        <f t="shared" ref="D175:E175" si="16">D176+D178+D180+D182+D184+D186</f>
        <v>127698.45922999999</v>
      </c>
      <c r="E175" s="21">
        <f t="shared" si="16"/>
        <v>102805.46301000001</v>
      </c>
      <c r="F175" s="43">
        <f t="shared" si="15"/>
        <v>80.50642398498735</v>
      </c>
    </row>
    <row r="176" spans="1:6" ht="105" x14ac:dyDescent="0.25">
      <c r="A176" s="1" t="s">
        <v>287</v>
      </c>
      <c r="B176" s="5" t="s">
        <v>288</v>
      </c>
      <c r="C176" s="21">
        <f>C177</f>
        <v>3758.04628</v>
      </c>
      <c r="D176" s="21">
        <f>D177</f>
        <v>3758.04628</v>
      </c>
      <c r="E176" s="21">
        <f>E177</f>
        <v>1815.50848</v>
      </c>
      <c r="F176" s="43">
        <f t="shared" si="15"/>
        <v>48.309902133509645</v>
      </c>
    </row>
    <row r="177" spans="1:6" ht="120" x14ac:dyDescent="0.25">
      <c r="A177" s="7" t="s">
        <v>289</v>
      </c>
      <c r="B177" s="8" t="s">
        <v>290</v>
      </c>
      <c r="C177" s="21">
        <v>3758.04628</v>
      </c>
      <c r="D177" s="21">
        <v>3758.04628</v>
      </c>
      <c r="E177" s="21">
        <v>1815.50848</v>
      </c>
      <c r="F177" s="43">
        <f t="shared" si="15"/>
        <v>48.309902133509645</v>
      </c>
    </row>
    <row r="178" spans="1:6" ht="191.25" x14ac:dyDescent="0.25">
      <c r="A178" s="16" t="s">
        <v>362</v>
      </c>
      <c r="B178" s="47" t="s">
        <v>364</v>
      </c>
      <c r="C178" s="21">
        <f>C179</f>
        <v>234.4</v>
      </c>
      <c r="D178" s="21">
        <f t="shared" ref="D178:E178" si="17">D179</f>
        <v>234.4</v>
      </c>
      <c r="E178" s="21">
        <f t="shared" si="17"/>
        <v>234.07696000000001</v>
      </c>
      <c r="F178" s="43">
        <f t="shared" si="15"/>
        <v>99.862184300341312</v>
      </c>
    </row>
    <row r="179" spans="1:6" ht="204" x14ac:dyDescent="0.25">
      <c r="A179" s="16" t="s">
        <v>363</v>
      </c>
      <c r="B179" s="47" t="s">
        <v>365</v>
      </c>
      <c r="C179" s="21">
        <v>234.4</v>
      </c>
      <c r="D179" s="21">
        <v>234.4</v>
      </c>
      <c r="E179" s="21">
        <v>234.07696000000001</v>
      </c>
      <c r="F179" s="43">
        <f t="shared" si="15"/>
        <v>99.862184300341312</v>
      </c>
    </row>
    <row r="180" spans="1:6" ht="150" x14ac:dyDescent="0.25">
      <c r="A180" s="16" t="s">
        <v>291</v>
      </c>
      <c r="B180" s="14" t="s">
        <v>292</v>
      </c>
      <c r="C180" s="21">
        <f>C181</f>
        <v>2064.6905499999998</v>
      </c>
      <c r="D180" s="21">
        <f>D181</f>
        <v>2064.6905499999998</v>
      </c>
      <c r="E180" s="21">
        <f>E181</f>
        <v>2064.5458400000002</v>
      </c>
      <c r="F180" s="43">
        <f t="shared" si="15"/>
        <v>99.992991201514457</v>
      </c>
    </row>
    <row r="181" spans="1:6" ht="165" x14ac:dyDescent="0.25">
      <c r="A181" s="16" t="s">
        <v>293</v>
      </c>
      <c r="B181" s="14" t="s">
        <v>294</v>
      </c>
      <c r="C181" s="21">
        <v>2064.6905499999998</v>
      </c>
      <c r="D181" s="21">
        <v>2064.6905499999998</v>
      </c>
      <c r="E181" s="21">
        <v>2064.5458400000002</v>
      </c>
      <c r="F181" s="43">
        <f t="shared" si="15"/>
        <v>99.992991201514457</v>
      </c>
    </row>
    <row r="182" spans="1:6" ht="120" x14ac:dyDescent="0.25">
      <c r="A182" s="1" t="s">
        <v>295</v>
      </c>
      <c r="B182" s="5" t="s">
        <v>296</v>
      </c>
      <c r="C182" s="21">
        <f>C183</f>
        <v>19010.400000000001</v>
      </c>
      <c r="D182" s="21">
        <f>D183</f>
        <v>19010.400000000001</v>
      </c>
      <c r="E182" s="21">
        <f>E183</f>
        <v>18873.334180000002</v>
      </c>
      <c r="F182" s="43">
        <f t="shared" si="15"/>
        <v>99.278995602407107</v>
      </c>
    </row>
    <row r="183" spans="1:6" ht="135" x14ac:dyDescent="0.25">
      <c r="A183" s="1" t="s">
        <v>297</v>
      </c>
      <c r="B183" s="5" t="s">
        <v>298</v>
      </c>
      <c r="C183" s="21">
        <v>19010.400000000001</v>
      </c>
      <c r="D183" s="21">
        <v>19010.400000000001</v>
      </c>
      <c r="E183" s="21">
        <v>18873.334180000002</v>
      </c>
      <c r="F183" s="43">
        <f t="shared" si="15"/>
        <v>99.278995602407107</v>
      </c>
    </row>
    <row r="184" spans="1:6" ht="60" x14ac:dyDescent="0.25">
      <c r="A184" s="1" t="s">
        <v>358</v>
      </c>
      <c r="B184" s="46" t="s">
        <v>360</v>
      </c>
      <c r="C184" s="21">
        <f>C185</f>
        <v>8000</v>
      </c>
      <c r="D184" s="21">
        <f t="shared" ref="D184:E184" si="18">D185</f>
        <v>8000</v>
      </c>
      <c r="E184" s="21">
        <f t="shared" si="18"/>
        <v>8000</v>
      </c>
      <c r="F184" s="43">
        <f t="shared" si="15"/>
        <v>100</v>
      </c>
    </row>
    <row r="185" spans="1:6" ht="75" x14ac:dyDescent="0.25">
      <c r="A185" s="1" t="s">
        <v>359</v>
      </c>
      <c r="B185" s="46" t="s">
        <v>361</v>
      </c>
      <c r="C185" s="21">
        <v>8000</v>
      </c>
      <c r="D185" s="21">
        <v>8000</v>
      </c>
      <c r="E185" s="21">
        <v>8000</v>
      </c>
      <c r="F185" s="43">
        <f t="shared" si="15"/>
        <v>100</v>
      </c>
    </row>
    <row r="186" spans="1:6" ht="45" x14ac:dyDescent="0.25">
      <c r="A186" s="1" t="s">
        <v>299</v>
      </c>
      <c r="B186" s="5" t="s">
        <v>300</v>
      </c>
      <c r="C186" s="21">
        <f>C187</f>
        <v>94892.321230000001</v>
      </c>
      <c r="D186" s="21">
        <f>D187</f>
        <v>94630.922399999996</v>
      </c>
      <c r="E186" s="21">
        <f>E187</f>
        <v>71817.99755</v>
      </c>
      <c r="F186" s="43">
        <f t="shared" si="15"/>
        <v>75.892737520225211</v>
      </c>
    </row>
    <row r="187" spans="1:6" ht="45" x14ac:dyDescent="0.25">
      <c r="A187" s="1" t="s">
        <v>301</v>
      </c>
      <c r="B187" s="5" t="s">
        <v>302</v>
      </c>
      <c r="C187" s="21">
        <v>94892.321230000001</v>
      </c>
      <c r="D187" s="21">
        <v>94630.922399999996</v>
      </c>
      <c r="E187" s="21">
        <v>71817.99755</v>
      </c>
      <c r="F187" s="43">
        <f t="shared" si="15"/>
        <v>75.892737520225211</v>
      </c>
    </row>
    <row r="188" spans="1:6" ht="60" x14ac:dyDescent="0.25">
      <c r="A188" s="37" t="s">
        <v>323</v>
      </c>
      <c r="B188" s="38" t="s">
        <v>324</v>
      </c>
      <c r="C188" s="39">
        <f>C189</f>
        <v>0</v>
      </c>
      <c r="D188" s="39">
        <f>D189</f>
        <v>0</v>
      </c>
      <c r="E188" s="39">
        <f>E189</f>
        <v>-8966.8190299999987</v>
      </c>
      <c r="F188" s="40" t="s">
        <v>325</v>
      </c>
    </row>
    <row r="189" spans="1:6" ht="90" x14ac:dyDescent="0.25">
      <c r="A189" s="37" t="s">
        <v>326</v>
      </c>
      <c r="B189" s="38" t="s">
        <v>327</v>
      </c>
      <c r="C189" s="39">
        <v>0</v>
      </c>
      <c r="D189" s="39">
        <v>0</v>
      </c>
      <c r="E189" s="39">
        <f>E190+E191+E192</f>
        <v>-8966.8190299999987</v>
      </c>
      <c r="F189" s="40" t="s">
        <v>325</v>
      </c>
    </row>
    <row r="190" spans="1:6" ht="120" x14ac:dyDescent="0.25">
      <c r="A190" s="37" t="s">
        <v>328</v>
      </c>
      <c r="B190" s="38" t="s">
        <v>329</v>
      </c>
      <c r="C190" s="39">
        <v>0</v>
      </c>
      <c r="D190" s="39">
        <v>0</v>
      </c>
      <c r="E190" s="39">
        <v>-353.49444999999997</v>
      </c>
      <c r="F190" s="40" t="s">
        <v>325</v>
      </c>
    </row>
    <row r="191" spans="1:6" ht="150" x14ac:dyDescent="0.25">
      <c r="A191" s="37" t="s">
        <v>330</v>
      </c>
      <c r="B191" s="38" t="s">
        <v>331</v>
      </c>
      <c r="C191" s="39">
        <v>0</v>
      </c>
      <c r="D191" s="39">
        <v>0</v>
      </c>
      <c r="E191" s="39">
        <v>-2.9926900000000001</v>
      </c>
      <c r="F191" s="40" t="s">
        <v>325</v>
      </c>
    </row>
    <row r="192" spans="1:6" ht="90" x14ac:dyDescent="0.25">
      <c r="A192" s="37" t="s">
        <v>332</v>
      </c>
      <c r="B192" s="38" t="s">
        <v>333</v>
      </c>
      <c r="C192" s="39">
        <v>0</v>
      </c>
      <c r="D192" s="39">
        <v>0</v>
      </c>
      <c r="E192" s="39">
        <v>-8610.3318899999995</v>
      </c>
      <c r="F192" s="40" t="s">
        <v>325</v>
      </c>
    </row>
    <row r="194" spans="2:2" x14ac:dyDescent="0.25">
      <c r="B194" s="41" t="s">
        <v>366</v>
      </c>
    </row>
  </sheetData>
  <mergeCells count="16">
    <mergeCell ref="B1:F1"/>
    <mergeCell ref="B2:F2"/>
    <mergeCell ref="B3:F3"/>
    <mergeCell ref="B4:F4"/>
    <mergeCell ref="B6:F6"/>
    <mergeCell ref="B5:F5"/>
    <mergeCell ref="D13:D14"/>
    <mergeCell ref="E13:E14"/>
    <mergeCell ref="F13:F14"/>
    <mergeCell ref="A10:F10"/>
    <mergeCell ref="B7:F7"/>
    <mergeCell ref="B8:F8"/>
    <mergeCell ref="D12:F12"/>
    <mergeCell ref="A13:A14"/>
    <mergeCell ref="B13:B14"/>
    <mergeCell ref="C13:C14"/>
  </mergeCells>
  <pageMargins left="0.70866141732283472" right="0.70866141732283472" top="0.74803149606299213" bottom="0.74803149606299213" header="0.31496062992125984" footer="0.31496062992125984"/>
  <pageSetup paperSize="9" scale="5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Лист1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Финансы</dc:creator>
  <cp:lastModifiedBy>Минкина Т.Г.</cp:lastModifiedBy>
  <cp:lastPrinted>2024-02-08T07:18:49Z</cp:lastPrinted>
  <dcterms:created xsi:type="dcterms:W3CDTF">2024-02-07T09:27:33Z</dcterms:created>
  <dcterms:modified xsi:type="dcterms:W3CDTF">2025-03-25T06:34:23Z</dcterms:modified>
</cp:coreProperties>
</file>